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e-my.sharepoint.com/personal/endp00_vse_cz/Documents/Tajemnik/VZ/2025/ERDF - sklep/_po revizi PK 2025-04-3/Priloha 4 - Souhrnny vykaz vymer/"/>
    </mc:Choice>
  </mc:AlternateContent>
  <xr:revisionPtr revIDLastSave="12" documentId="8_{585099FD-2C54-42E5-96BA-F083B86B43F8}" xr6:coauthVersionLast="47" xr6:coauthVersionMax="47" xr10:uidLastSave="{9518597D-CBCB-4FAA-A5AE-1CAB31C1D122}"/>
  <bookViews>
    <workbookView xWindow="-120" yWindow="-120" windowWidth="38640" windowHeight="20625" xr2:uid="{8530915A-5708-4A3B-B1B6-D8FC90D59685}"/>
  </bookViews>
  <sheets>
    <sheet name="Rekapitulace stavby" sheetId="1" r:id="rId1"/>
    <sheet name="20250201-1 - Elektroinsta..." sheetId="2" r:id="rId2"/>
    <sheet name="20250201-2 - Rozváděče" sheetId="4" r:id="rId3"/>
    <sheet name="20250201-3 - Svítidla" sheetId="5" r:id="rId4"/>
    <sheet name="20250201-4 - Ostatní - ve..." sheetId="6" r:id="rId5"/>
    <sheet name="20250201-5 - Pomocné stav..." sheetId="7" r:id="rId6"/>
    <sheet name="20250201-6 - UKS" sheetId="8" r:id="rId7"/>
    <sheet name="20250201-7 - SKV" sheetId="13" r:id="rId8"/>
    <sheet name="20250201-8 - PTZS" sheetId="9" r:id="rId9"/>
    <sheet name="20250201-9 - EPS" sheetId="10" r:id="rId10"/>
    <sheet name="20250201-10 - ERO" sheetId="11" r:id="rId11"/>
    <sheet name="20250201-11 - Trasy" sheetId="12" r:id="rId12"/>
    <sheet name="20250201-12 Ostatní - slabop." sheetId="14" r:id="rId13"/>
  </sheets>
  <definedNames>
    <definedName name="_xlnm._FilterDatabase" localSheetId="1" hidden="1">'20250201-1 - Elektroinsta...'!$C$53:$J$126</definedName>
    <definedName name="_xlnm._FilterDatabase" localSheetId="10" hidden="1">'20250201-10 - ERO'!$C$54:$J$70</definedName>
    <definedName name="_xlnm._FilterDatabase" localSheetId="11" hidden="1">'20250201-11 - Trasy'!$C$54:$J$79</definedName>
    <definedName name="_xlnm._FilterDatabase" localSheetId="12" hidden="1">'20250201-12 Ostatní - slabop.'!$C$54:$J$65</definedName>
    <definedName name="_xlnm._FilterDatabase" localSheetId="2" hidden="1">'20250201-2 - Rozváděče'!$C$54:$J$67</definedName>
    <definedName name="_xlnm._FilterDatabase" localSheetId="3" hidden="1">'20250201-3 - Svítidla'!$C$54:$J$72</definedName>
    <definedName name="_xlnm._FilterDatabase" localSheetId="4" hidden="1">'20250201-4 - Ostatní - ve...'!$C$54:$J$66</definedName>
    <definedName name="_xlnm._FilterDatabase" localSheetId="5" hidden="1">'20250201-5 - Pomocné stav...'!$C$54:$J$67</definedName>
    <definedName name="_xlnm._FilterDatabase" localSheetId="6" hidden="1">'20250201-6 - UKS'!$C$54:$J$71</definedName>
    <definedName name="_xlnm._FilterDatabase" localSheetId="7" hidden="1">'20250201-7 - SKV'!$C$54:$J$58</definedName>
    <definedName name="_xlnm._FilterDatabase" localSheetId="8" hidden="1">'20250201-8 - PTZS'!$C$54:$J$63</definedName>
    <definedName name="_xlnm._FilterDatabase" localSheetId="9" hidden="1">'20250201-9 - EPS'!$C$54:$J$75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1" l="1"/>
  <c r="F33" i="12"/>
  <c r="F33" i="14"/>
  <c r="J63" i="14"/>
  <c r="J62" i="14"/>
  <c r="J61" i="14"/>
  <c r="J60" i="14"/>
  <c r="J59" i="14"/>
  <c r="J58" i="14"/>
  <c r="C58" i="14"/>
  <c r="C59" i="14" s="1"/>
  <c r="C60" i="14" s="1"/>
  <c r="C61" i="14" s="1"/>
  <c r="C62" i="14" s="1"/>
  <c r="C63" i="14" s="1"/>
  <c r="J57" i="14"/>
  <c r="J76" i="12"/>
  <c r="J75" i="12"/>
  <c r="C75" i="12"/>
  <c r="C76" i="12" s="1"/>
  <c r="C77" i="12" s="1"/>
  <c r="J74" i="12"/>
  <c r="J73" i="12"/>
  <c r="J72" i="12"/>
  <c r="C72" i="12"/>
  <c r="C73" i="12" s="1"/>
  <c r="C74" i="12" s="1"/>
  <c r="J71" i="12"/>
  <c r="C71" i="12"/>
  <c r="H70" i="12"/>
  <c r="J70" i="12" s="1"/>
  <c r="G70" i="12"/>
  <c r="J69" i="12"/>
  <c r="H68" i="12"/>
  <c r="J68" i="12" s="1"/>
  <c r="G68" i="12"/>
  <c r="J67" i="12"/>
  <c r="H66" i="12"/>
  <c r="J66" i="12" s="1"/>
  <c r="G66" i="12"/>
  <c r="J65" i="12"/>
  <c r="H64" i="12"/>
  <c r="J64" i="12" s="1"/>
  <c r="G64" i="12"/>
  <c r="J63" i="12"/>
  <c r="C63" i="12"/>
  <c r="C64" i="12" s="1"/>
  <c r="H62" i="12"/>
  <c r="J62" i="12" s="1"/>
  <c r="G62" i="12"/>
  <c r="J61" i="12"/>
  <c r="H60" i="12"/>
  <c r="J60" i="12" s="1"/>
  <c r="G60" i="12"/>
  <c r="J59" i="12"/>
  <c r="C59" i="12"/>
  <c r="C60" i="12" s="1"/>
  <c r="J58" i="12"/>
  <c r="C58" i="12"/>
  <c r="J57" i="12"/>
  <c r="J67" i="11"/>
  <c r="H66" i="11"/>
  <c r="J66" i="11" s="1"/>
  <c r="G66" i="11"/>
  <c r="J65" i="11"/>
  <c r="H64" i="11"/>
  <c r="J64" i="11" s="1"/>
  <c r="G64" i="11"/>
  <c r="J63" i="11"/>
  <c r="H62" i="11"/>
  <c r="J62" i="11" s="1"/>
  <c r="G62" i="11"/>
  <c r="J61" i="11"/>
  <c r="H60" i="11"/>
  <c r="J60" i="11" s="1"/>
  <c r="G60" i="11"/>
  <c r="J59" i="11"/>
  <c r="H58" i="11"/>
  <c r="J58" i="11" s="1"/>
  <c r="G58" i="11"/>
  <c r="C58" i="11"/>
  <c r="C59" i="11" s="1"/>
  <c r="C60" i="11" s="1"/>
  <c r="J57" i="11"/>
  <c r="J72" i="10"/>
  <c r="J71" i="10"/>
  <c r="J70" i="10"/>
  <c r="J69" i="10"/>
  <c r="H68" i="10"/>
  <c r="J68" i="10" s="1"/>
  <c r="G68" i="10"/>
  <c r="J67" i="10"/>
  <c r="H66" i="10"/>
  <c r="J66" i="10" s="1"/>
  <c r="G66" i="10"/>
  <c r="J65" i="10"/>
  <c r="J64" i="10"/>
  <c r="H64" i="10"/>
  <c r="G64" i="10"/>
  <c r="J63" i="10"/>
  <c r="H62" i="10"/>
  <c r="J62" i="10" s="1"/>
  <c r="G62" i="10"/>
  <c r="J61" i="10"/>
  <c r="H60" i="10"/>
  <c r="J60" i="10" s="1"/>
  <c r="G60" i="10"/>
  <c r="J59" i="10"/>
  <c r="C59" i="10"/>
  <c r="C60" i="10" s="1"/>
  <c r="H58" i="10"/>
  <c r="J58" i="10" s="1"/>
  <c r="G58" i="10"/>
  <c r="C58" i="10"/>
  <c r="F58" i="10" s="1"/>
  <c r="J57" i="10"/>
  <c r="J60" i="9"/>
  <c r="J59" i="9"/>
  <c r="J58" i="9"/>
  <c r="J57" i="9"/>
  <c r="J68" i="8"/>
  <c r="H67" i="8"/>
  <c r="J67" i="8" s="1"/>
  <c r="G67" i="8"/>
  <c r="F67" i="8"/>
  <c r="J66" i="8"/>
  <c r="H65" i="8"/>
  <c r="J65" i="8" s="1"/>
  <c r="G65" i="8"/>
  <c r="F65" i="8"/>
  <c r="J64" i="8"/>
  <c r="H63" i="8"/>
  <c r="J63" i="8" s="1"/>
  <c r="G63" i="8"/>
  <c r="F63" i="8"/>
  <c r="J62" i="8"/>
  <c r="H61" i="8"/>
  <c r="J61" i="8" s="1"/>
  <c r="G61" i="8"/>
  <c r="F61" i="8"/>
  <c r="J60" i="8"/>
  <c r="J59" i="8"/>
  <c r="J58" i="8"/>
  <c r="J57" i="8"/>
  <c r="AN62" i="1"/>
  <c r="J49" i="14"/>
  <c r="E47" i="14"/>
  <c r="E45" i="14"/>
  <c r="J18" i="14"/>
  <c r="E18" i="14"/>
  <c r="F52" i="14" s="1"/>
  <c r="J17" i="14"/>
  <c r="J12" i="14"/>
  <c r="E7" i="14"/>
  <c r="H58" i="13"/>
  <c r="J58" i="13" s="1"/>
  <c r="G58" i="13"/>
  <c r="F58" i="13"/>
  <c r="J57" i="13"/>
  <c r="J49" i="13"/>
  <c r="E47" i="13"/>
  <c r="E45" i="13"/>
  <c r="J18" i="13"/>
  <c r="E18" i="13"/>
  <c r="F52" i="13" s="1"/>
  <c r="J17" i="13"/>
  <c r="J12" i="13"/>
  <c r="E7" i="13"/>
  <c r="J61" i="9" l="1"/>
  <c r="J56" i="9" s="1"/>
  <c r="J55" i="9" s="1"/>
  <c r="J69" i="8"/>
  <c r="J56" i="8" s="1"/>
  <c r="J56" i="14"/>
  <c r="J55" i="14" s="1"/>
  <c r="J77" i="12"/>
  <c r="J56" i="12" s="1"/>
  <c r="J55" i="12" s="1"/>
  <c r="F64" i="12"/>
  <c r="C65" i="12"/>
  <c r="C66" i="12" s="1"/>
  <c r="C61" i="12"/>
  <c r="C62" i="12" s="1"/>
  <c r="F62" i="12" s="1"/>
  <c r="F60" i="12"/>
  <c r="F58" i="11"/>
  <c r="C61" i="11"/>
  <c r="C62" i="11" s="1"/>
  <c r="F60" i="11"/>
  <c r="J68" i="11"/>
  <c r="J56" i="11" s="1"/>
  <c r="J55" i="11" s="1"/>
  <c r="F60" i="10"/>
  <c r="C61" i="10"/>
  <c r="C62" i="10" s="1"/>
  <c r="J73" i="10"/>
  <c r="J56" i="10" s="1"/>
  <c r="J55" i="10" s="1"/>
  <c r="AG62" i="1"/>
  <c r="J56" i="13"/>
  <c r="J55" i="13" s="1"/>
  <c r="F33" i="13" s="1"/>
  <c r="AG57" i="1" s="1"/>
  <c r="F66" i="12" l="1"/>
  <c r="C67" i="12"/>
  <c r="C68" i="12" s="1"/>
  <c r="F62" i="11"/>
  <c r="C63" i="11"/>
  <c r="C64" i="11" s="1"/>
  <c r="F62" i="10"/>
  <c r="C63" i="10"/>
  <c r="C64" i="10" s="1"/>
  <c r="J33" i="14"/>
  <c r="J36" i="14" s="1"/>
  <c r="J30" i="14"/>
  <c r="J33" i="13"/>
  <c r="J36" i="13" s="1"/>
  <c r="AN57" i="1" s="1"/>
  <c r="J30" i="13"/>
  <c r="F68" i="12" l="1"/>
  <c r="C69" i="12"/>
  <c r="C70" i="12" s="1"/>
  <c r="F70" i="12" s="1"/>
  <c r="F64" i="11"/>
  <c r="C65" i="11"/>
  <c r="C66" i="11" s="1"/>
  <c r="F64" i="10"/>
  <c r="C65" i="10"/>
  <c r="C66" i="10" s="1"/>
  <c r="J82" i="6"/>
  <c r="J80" i="6"/>
  <c r="J79" i="6"/>
  <c r="J78" i="6"/>
  <c r="J77" i="6"/>
  <c r="J76" i="6"/>
  <c r="J75" i="6"/>
  <c r="J74" i="6"/>
  <c r="J73" i="6"/>
  <c r="J72" i="6"/>
  <c r="J71" i="6"/>
  <c r="J68" i="6"/>
  <c r="J65" i="6" s="1"/>
  <c r="J66" i="6"/>
  <c r="J63" i="6"/>
  <c r="J62" i="6" s="1"/>
  <c r="J60" i="6"/>
  <c r="J58" i="6"/>
  <c r="J73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67" i="4"/>
  <c r="J65" i="4"/>
  <c r="J61" i="4"/>
  <c r="J60" i="4" s="1"/>
  <c r="J59" i="4"/>
  <c r="J137" i="2"/>
  <c r="J136" i="2"/>
  <c r="J134" i="2"/>
  <c r="J133" i="2"/>
  <c r="J132" i="2"/>
  <c r="J130" i="2"/>
  <c r="J129" i="2"/>
  <c r="J128" i="2"/>
  <c r="J126" i="2"/>
  <c r="J125" i="2"/>
  <c r="J124" i="2"/>
  <c r="J122" i="2"/>
  <c r="J121" i="2"/>
  <c r="J120" i="2"/>
  <c r="J118" i="2"/>
  <c r="J117" i="2"/>
  <c r="J115" i="2"/>
  <c r="J113" i="2"/>
  <c r="J112" i="2"/>
  <c r="J111" i="2"/>
  <c r="J110" i="2"/>
  <c r="J109" i="2"/>
  <c r="J108" i="2"/>
  <c r="J106" i="2"/>
  <c r="J105" i="2"/>
  <c r="J104" i="2"/>
  <c r="J102" i="2"/>
  <c r="J101" i="2"/>
  <c r="J99" i="2"/>
  <c r="J98" i="2"/>
  <c r="J97" i="2"/>
  <c r="J96" i="2"/>
  <c r="J95" i="2"/>
  <c r="J93" i="2"/>
  <c r="J92" i="2"/>
  <c r="J90" i="2"/>
  <c r="J89" i="2"/>
  <c r="J88" i="2"/>
  <c r="J87" i="2"/>
  <c r="J86" i="2"/>
  <c r="J85" i="2"/>
  <c r="J84" i="2"/>
  <c r="J83" i="2"/>
  <c r="J82" i="2"/>
  <c r="J81" i="2"/>
  <c r="J79" i="2"/>
  <c r="J78" i="2"/>
  <c r="J77" i="2"/>
  <c r="J75" i="2"/>
  <c r="J74" i="2"/>
  <c r="J72" i="2"/>
  <c r="J71" i="2"/>
  <c r="J69" i="2"/>
  <c r="J68" i="2"/>
  <c r="J67" i="2"/>
  <c r="J66" i="2"/>
  <c r="J65" i="2"/>
  <c r="J63" i="2"/>
  <c r="J62" i="2"/>
  <c r="J61" i="2"/>
  <c r="J59" i="2"/>
  <c r="J58" i="2"/>
  <c r="J57" i="2"/>
  <c r="J56" i="2"/>
  <c r="F66" i="11" l="1"/>
  <c r="C67" i="11"/>
  <c r="C68" i="11" s="1"/>
  <c r="C67" i="10"/>
  <c r="C68" i="10" s="1"/>
  <c r="F66" i="10"/>
  <c r="J56" i="5"/>
  <c r="J57" i="6"/>
  <c r="J70" i="6"/>
  <c r="J56" i="6"/>
  <c r="J64" i="4"/>
  <c r="J63" i="4" s="1"/>
  <c r="J55" i="2"/>
  <c r="J54" i="2" s="1"/>
  <c r="F68" i="10" l="1"/>
  <c r="C69" i="10"/>
  <c r="C70" i="10" s="1"/>
  <c r="C71" i="10" s="1"/>
  <c r="C72" i="10" s="1"/>
  <c r="C73" i="10" s="1"/>
  <c r="E45" i="12"/>
  <c r="E7" i="12"/>
  <c r="E7" i="11"/>
  <c r="E45" i="11"/>
  <c r="E7" i="10"/>
  <c r="E45" i="10"/>
  <c r="E7" i="9"/>
  <c r="E45" i="9"/>
  <c r="E7" i="8"/>
  <c r="E45" i="8"/>
  <c r="E7" i="7"/>
  <c r="E45" i="7"/>
  <c r="E7" i="6"/>
  <c r="E45" i="6"/>
  <c r="E45" i="5"/>
  <c r="E7" i="5"/>
  <c r="E7" i="4"/>
  <c r="E45" i="4" s="1"/>
  <c r="E6" i="2"/>
  <c r="E44" i="2" s="1"/>
  <c r="J18" i="12" l="1"/>
  <c r="J17" i="12"/>
  <c r="J18" i="11"/>
  <c r="J17" i="11"/>
  <c r="J18" i="10"/>
  <c r="J17" i="10"/>
  <c r="J18" i="9"/>
  <c r="J17" i="9"/>
  <c r="J18" i="8"/>
  <c r="J17" i="8"/>
  <c r="E18" i="12"/>
  <c r="E18" i="11"/>
  <c r="E18" i="10"/>
  <c r="E18" i="9"/>
  <c r="E18" i="8"/>
  <c r="J12" i="12"/>
  <c r="J49" i="12"/>
  <c r="J49" i="11"/>
  <c r="J12" i="11"/>
  <c r="J12" i="10"/>
  <c r="J49" i="10"/>
  <c r="J12" i="9"/>
  <c r="J49" i="9"/>
  <c r="J12" i="8"/>
  <c r="J49" i="8"/>
  <c r="J12" i="7"/>
  <c r="J49" i="7"/>
  <c r="J49" i="6"/>
  <c r="J12" i="6"/>
  <c r="J12" i="5"/>
  <c r="J49" i="5"/>
  <c r="J49" i="4"/>
  <c r="J12" i="4"/>
  <c r="J48" i="2"/>
  <c r="J11" i="2"/>
  <c r="AM43" i="1"/>
  <c r="L41" i="1" l="1"/>
  <c r="E47" i="12"/>
  <c r="F52" i="12"/>
  <c r="E47" i="11"/>
  <c r="F52" i="11"/>
  <c r="E47" i="10"/>
  <c r="F52" i="10"/>
  <c r="E47" i="9"/>
  <c r="F52" i="9"/>
  <c r="E47" i="8"/>
  <c r="F52" i="8"/>
  <c r="AG60" i="1" l="1"/>
  <c r="J55" i="8"/>
  <c r="F33" i="8" s="1"/>
  <c r="AG56" i="1" s="1"/>
  <c r="F33" i="9"/>
  <c r="AG58" i="1" s="1"/>
  <c r="AG61" i="1" l="1"/>
  <c r="J33" i="8"/>
  <c r="J36" i="8" s="1"/>
  <c r="AN56" i="1" s="1"/>
  <c r="J30" i="8"/>
  <c r="J30" i="9"/>
  <c r="J33" i="9"/>
  <c r="J36" i="9" s="1"/>
  <c r="AN58" i="1" s="1"/>
  <c r="J33" i="11"/>
  <c r="J36" i="11" s="1"/>
  <c r="AN60" i="1" s="1"/>
  <c r="J30" i="11"/>
  <c r="J33" i="12" l="1"/>
  <c r="J36" i="12" s="1"/>
  <c r="AN61" i="1" s="1"/>
  <c r="J30" i="12"/>
  <c r="F33" i="10"/>
  <c r="AG59" i="1" l="1"/>
  <c r="J33" i="10"/>
  <c r="J36" i="10" s="1"/>
  <c r="AN59" i="1" s="1"/>
  <c r="J30" i="10"/>
  <c r="J58" i="4" l="1"/>
  <c r="J57" i="4" s="1"/>
  <c r="J56" i="4" s="1"/>
  <c r="J55" i="4" s="1"/>
  <c r="J65" i="7"/>
  <c r="J63" i="7"/>
  <c r="J61" i="7"/>
  <c r="J59" i="7"/>
  <c r="J57" i="7"/>
  <c r="J18" i="7"/>
  <c r="E18" i="7"/>
  <c r="F52" i="7" s="1"/>
  <c r="J17" i="7"/>
  <c r="J18" i="6"/>
  <c r="E18" i="6"/>
  <c r="F52" i="6" s="1"/>
  <c r="J17" i="6"/>
  <c r="J17" i="5"/>
  <c r="J18" i="5"/>
  <c r="E18" i="5"/>
  <c r="F52" i="5" s="1"/>
  <c r="J17" i="4"/>
  <c r="J18" i="4"/>
  <c r="E18" i="4"/>
  <c r="F52" i="4" s="1"/>
  <c r="L46" i="1"/>
  <c r="J17" i="2"/>
  <c r="J16" i="2"/>
  <c r="E17" i="2"/>
  <c r="F51" i="2" s="1"/>
  <c r="J56" i="7" l="1"/>
  <c r="J55" i="7" s="1"/>
  <c r="F33" i="7" s="1"/>
  <c r="AG55" i="1" s="1"/>
  <c r="J55" i="5"/>
  <c r="F33" i="5" s="1"/>
  <c r="F33" i="4"/>
  <c r="J30" i="4" l="1"/>
  <c r="AG52" i="1"/>
  <c r="J30" i="5"/>
  <c r="AG53" i="1"/>
  <c r="J33" i="5"/>
  <c r="J36" i="5" s="1"/>
  <c r="AN53" i="1" s="1"/>
  <c r="J33" i="7"/>
  <c r="J30" i="7"/>
  <c r="J55" i="6"/>
  <c r="F33" i="6" s="1"/>
  <c r="J33" i="4"/>
  <c r="J36" i="4" s="1"/>
  <c r="AN52" i="1" s="1"/>
  <c r="F32" i="2"/>
  <c r="AG51" i="1" s="1"/>
  <c r="J32" i="2" l="1"/>
  <c r="J35" i="2" s="1"/>
  <c r="AN51" i="1" s="1"/>
  <c r="J29" i="2"/>
  <c r="J33" i="6"/>
  <c r="AG54" i="1"/>
  <c r="AG50" i="1" s="1"/>
  <c r="J36" i="7"/>
  <c r="AN55" i="1" s="1"/>
  <c r="J30" i="6"/>
  <c r="J36" i="6" l="1"/>
  <c r="AN54" i="1" s="1"/>
  <c r="AN50" i="1" s="1"/>
  <c r="W28" i="1"/>
  <c r="AK25" i="1" s="1"/>
  <c r="AK28" i="1" l="1"/>
  <c r="AK31" i="1" s="1"/>
</calcChain>
</file>

<file path=xl/sharedStrings.xml><?xml version="1.0" encoding="utf-8"?>
<sst xmlns="http://schemas.openxmlformats.org/spreadsheetml/2006/main" count="1739" uniqueCount="471">
  <si>
    <t>REKAPITULACE STAVBY</t>
  </si>
  <si>
    <t>Kód:</t>
  </si>
  <si>
    <t>20250201</t>
  </si>
  <si>
    <t>Stavba: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</si>
  <si>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</si>
  <si>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</si>
  <si>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</si>
  <si>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</si>
  <si>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</si>
  <si>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</si>
  <si>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</si>
  <si>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</si>
  <si>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</si>
  <si>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</si>
  <si>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</si>
  <si>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</si>
  <si>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</si>
  <si>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</si>
  <si>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 xml:space="preserve">Při použití této dokumentace se předpokládá, že účastníci výběrového řízení budou na potřebné odborné úrovni, nezbytné k dopracování nezbytné prováděcí, realizační, výrobní a dílenské dokumentace, či jejich zajištění, stejně jako k následné realizaci díla, a budou plně zodpovědní za odborné stanovení celkového rozsahu činností a prací včetně potřebného materiálu, nezbytných ke zhotovení díla, na základě údajů definovaných v této projektové dokumentaci. Účastníci výběrového řízení jsou při tvorbě cenové nabídky povinni zohlednit všechny další nezbytné náklady spojené s realizací díla, a to včetně těch, které nejsou přímo uvedeny, či přímo nevyplývají z této projektové dokumentace. Za případné chybějící položky v cenové nabídce, které budou potřebné pro realizaci díla, plně odpovídá účastník výběrového řízení. Souhlas s výše uvedeným vyjadřuje každý účastník výběrového řízení podáním cenové nabídky.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</si>
  <si>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</si>
  <si>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</si>
  <si>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</si>
  <si>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</si>
  <si>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</si>
  <si>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</si>
  <si>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</si>
  <si>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</si>
  <si>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</si>
  <si>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</si>
  <si>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</si>
  <si>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</si>
  <si>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</si>
  <si>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</si>
  <si>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</si>
  <si>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</si>
  <si>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stavby celkem</t>
  </si>
  <si>
    <t>20250201-1</t>
  </si>
  <si>
    <t>Elektroinstalace-Silnoproud</t>
  </si>
  <si>
    <t>20250201-2</t>
  </si>
  <si>
    <t>Rozváděče</t>
  </si>
  <si>
    <t>20250201-3</t>
  </si>
  <si>
    <t>Svítidla</t>
  </si>
  <si>
    <t>20250201-4</t>
  </si>
  <si>
    <t>Ostatní - vedlejší rozpočtové náklady</t>
  </si>
  <si>
    <t>20250201-5</t>
  </si>
  <si>
    <t>Pomocné stavební práce</t>
  </si>
  <si>
    <t>KRYCÍ LIST SOUPISU PRACÍ</t>
  </si>
  <si>
    <t>Objekt:</t>
  </si>
  <si>
    <t>20250201-1 - Elektroinstalace-Silnoproud</t>
  </si>
  <si>
    <t>SOUPIS PRACÍ</t>
  </si>
  <si>
    <t>PČ</t>
  </si>
  <si>
    <t>MJ</t>
  </si>
  <si>
    <t>Množství</t>
  </si>
  <si>
    <t>J.cena [CZK]</t>
  </si>
  <si>
    <t>Cena celkem [CZK]</t>
  </si>
  <si>
    <t>Náklady soupisu celkem</t>
  </si>
  <si>
    <t>D</t>
  </si>
  <si>
    <t>741</t>
  </si>
  <si>
    <t>Elektroinstalace - silnoproud</t>
  </si>
  <si>
    <t>1</t>
  </si>
  <si>
    <t>K</t>
  </si>
  <si>
    <t>01.1</t>
  </si>
  <si>
    <t>Uvedení do beznapěťového stavu, odpojení a následná demontáž stávající elektroinstalace dotčených prostor - svítidel, zásuvek, vypínačů včetně jejich následné ekologické likvidace.</t>
  </si>
  <si>
    <t>kus</t>
  </si>
  <si>
    <t>2</t>
  </si>
  <si>
    <t>7402</t>
  </si>
  <si>
    <t>Napojení trojfázového koncového spotřebiče do průřezu 4mm2</t>
  </si>
  <si>
    <t>3</t>
  </si>
  <si>
    <t>7401</t>
  </si>
  <si>
    <t>Napojení jednofázového koncového spotřebiče do průřezu 4mm2</t>
  </si>
  <si>
    <t>4</t>
  </si>
  <si>
    <t>m</t>
  </si>
  <si>
    <t>Online PSC</t>
  </si>
  <si>
    <t>https://podminky.urs.cz/item/CS_URS_2022_01/741110002</t>
  </si>
  <si>
    <t>5</t>
  </si>
  <si>
    <t>M</t>
  </si>
  <si>
    <t>6</t>
  </si>
  <si>
    <t>34571095</t>
  </si>
  <si>
    <t>trubka elektroinstalační tuhá z PVC D 26,8/32 mm, délka 3m, včetně příchytek</t>
  </si>
  <si>
    <t>7</t>
  </si>
  <si>
    <t>741110062</t>
  </si>
  <si>
    <t>Montáž trubek elektroinstalačních s nasunutím nebo našroubováním do krabic plastových ohebných, uložených pod omítku, vnější Ø přes 23 do 35 mm</t>
  </si>
  <si>
    <t>https://podminky.urs.cz/item/CS_URS_2022_01/741110062</t>
  </si>
  <si>
    <t>8</t>
  </si>
  <si>
    <t>9</t>
  </si>
  <si>
    <t>741110512</t>
  </si>
  <si>
    <t>Montáž lišt a kanálků elektroinstalačních se spojkami, ohyby a rohy vkládacích s víčkem, šířky do 80 mm</t>
  </si>
  <si>
    <t>10</t>
  </si>
  <si>
    <t>34571010</t>
  </si>
  <si>
    <t>lišta elektroinstalační vkládací 24x20mm</t>
  </si>
  <si>
    <t>11</t>
  </si>
  <si>
    <t>34571011</t>
  </si>
  <si>
    <t>lišta elektroinstalační vkládací 40x20mm</t>
  </si>
  <si>
    <t>12</t>
  </si>
  <si>
    <t>741210001</t>
  </si>
  <si>
    <t>Montáž rozvodnic oceloplechových nebo plastových bez zapojení vodičů běžných, hmotnosti do 20 kg</t>
  </si>
  <si>
    <t>https://podminky.urs.cz/item/CS_URS_2022_01/741210001</t>
  </si>
  <si>
    <t>13</t>
  </si>
  <si>
    <t>3457</t>
  </si>
  <si>
    <t>Ochranná přípojnice +MET, podružná +ET</t>
  </si>
  <si>
    <t>14</t>
  </si>
  <si>
    <t>741130005</t>
  </si>
  <si>
    <t>Ukončení vodičů izolovaných s označením a zapojením v rozváděči nebo na přístroji, průřezu žíly do 10 mm2</t>
  </si>
  <si>
    <t>https://podminky.urs.cz/item/CS_URS_2022_01/741130005</t>
  </si>
  <si>
    <t>15</t>
  </si>
  <si>
    <t>741130007</t>
  </si>
  <si>
    <t>Ukončení vodič izolovaný do 25 mm2 v rozváděči nebo na přístroji</t>
  </si>
  <si>
    <t>16</t>
  </si>
  <si>
    <t>741112001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</si>
  <si>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</si>
  <si>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https://podminky.urs.cz/item/CS_URS_2022_01/741112001</t>
  </si>
  <si>
    <t>17</t>
  </si>
  <si>
    <t>34571450</t>
  </si>
  <si>
    <t>krabice pod omítku PVC přístrojová kruhová D 70mm</t>
  </si>
  <si>
    <t>18</t>
  </si>
  <si>
    <t>34571457</t>
  </si>
  <si>
    <t>krabice pod omítku PVC odbočná kruhová D 70mm s víčkem</t>
  </si>
  <si>
    <t>19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</si>
  <si>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</si>
  <si>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</si>
  <si>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https://podminky.urs.cz/item/CS_URS_2022_01/741112111</t>
  </si>
  <si>
    <t>20</t>
  </si>
  <si>
    <t>34571479</t>
  </si>
  <si>
    <t>krabice lištová přístrojová</t>
  </si>
  <si>
    <t>21</t>
  </si>
  <si>
    <t>34539059</t>
  </si>
  <si>
    <t>rámeček jednonásobný</t>
  </si>
  <si>
    <t>22</t>
  </si>
  <si>
    <t>34539060</t>
  </si>
  <si>
    <t>rámeček dvojnásobný</t>
  </si>
  <si>
    <t>23</t>
  </si>
  <si>
    <t>34539061</t>
  </si>
  <si>
    <t>rámeček trojnásobný</t>
  </si>
  <si>
    <t>24</t>
  </si>
  <si>
    <t>34539062</t>
  </si>
  <si>
    <t>rámeček čtyřnásobný</t>
  </si>
  <si>
    <t>25</t>
  </si>
  <si>
    <t>7405</t>
  </si>
  <si>
    <t>Protipožární utěsnění kabelových prostupů dle ČSN 332000-552 ed.2</t>
  </si>
  <si>
    <t>m2</t>
  </si>
  <si>
    <t>26</t>
  </si>
  <si>
    <t>3497</t>
  </si>
  <si>
    <t>Provedení protipožárního zabezpečení prostupů EI30 pomocí minerální plsti 140kg/m3 a protipožárního povlaku, provedení oprávněnou osobou včetně certifikátu</t>
  </si>
  <si>
    <t>27</t>
  </si>
  <si>
    <t>34539049</t>
  </si>
  <si>
    <t>kryt spínače jednoduchý</t>
  </si>
  <si>
    <t>28</t>
  </si>
  <si>
    <t>34539050</t>
  </si>
  <si>
    <t>kryt spínače dělený</t>
  </si>
  <si>
    <t>29</t>
  </si>
  <si>
    <t>741310021</t>
  </si>
  <si>
    <t>Montáž spínačů jedno nebo dvoupólových nástěnných se zapojením vodičů, pro prostředí normální přepínačů, řazení 5-sériových</t>
  </si>
  <si>
    <t>https://podminky.urs.cz/item/CS_URS_2022_01/741310021</t>
  </si>
  <si>
    <t>30</t>
  </si>
  <si>
    <t>34535017</t>
  </si>
  <si>
    <t>přepínač nástěnný sériový, řazení 5</t>
  </si>
  <si>
    <t>31</t>
  </si>
  <si>
    <t>741310122</t>
  </si>
  <si>
    <t>Montáž spínačů jedno nebo dvoupólových polozapuštěných nebo zapuštěných se zapojením vodičů bezšroubové připojení přepínačů, řazení 6-střídavých</t>
  </si>
  <si>
    <t>https://podminky.urs.cz/item/CS_URS_2022_01/741310122</t>
  </si>
  <si>
    <t>32</t>
  </si>
  <si>
    <t>34539013</t>
  </si>
  <si>
    <t>přístroj přepínače střídavého, řazení 6, 6So bezšroubové svorky</t>
  </si>
  <si>
    <t>33</t>
  </si>
  <si>
    <t>741310020</t>
  </si>
  <si>
    <t>Montáž spínačů jedno nebo dvoupólových nástěnných se zapojením vodičů, pro prostředí normální přepínačů, řazení 1-jednopólových</t>
  </si>
  <si>
    <t>34</t>
  </si>
  <si>
    <t>34535018</t>
  </si>
  <si>
    <t>přepínač nástěnný, řazení 1, IP44</t>
  </si>
  <si>
    <t>35</t>
  </si>
  <si>
    <t>34535019</t>
  </si>
  <si>
    <t>vypínač jednopolový, řazení 1</t>
  </si>
  <si>
    <t>36</t>
  </si>
  <si>
    <t>741311004</t>
  </si>
  <si>
    <t>Montáž spínačů speciálních se zapojením vodičů čidla pohybu nástěnného</t>
  </si>
  <si>
    <t>https://podminky.urs.cz/item/CS_URS_2022_01/741311004</t>
  </si>
  <si>
    <t>37</t>
  </si>
  <si>
    <t>3453</t>
  </si>
  <si>
    <t>Infrapasivní snímač pohybu PIR</t>
  </si>
  <si>
    <t>38</t>
  </si>
  <si>
    <t>741313002</t>
  </si>
  <si>
    <t>Montáž zásuvek domovních se zapojením vodičů bezšroubové připojení polozapuštěných nebo zapuštěných 10/16 A, provedení 2P + PE dvojí zapojení pro průběžnou montáž</t>
  </si>
  <si>
    <t>https://podminky.urs.cz/item/CS_URS_2022_01/741313002</t>
  </si>
  <si>
    <t>39</t>
  </si>
  <si>
    <t>34555241</t>
  </si>
  <si>
    <t>přístroj zásuvky zápustné jednonásobné, krytka s clonkami, bezšroubové svorky</t>
  </si>
  <si>
    <t>40</t>
  </si>
  <si>
    <t>3455.1</t>
  </si>
  <si>
    <t>Kompletní zásuvka 1násobná 16A/230V, modul 45, bílá, IP20</t>
  </si>
  <si>
    <t>41</t>
  </si>
  <si>
    <t>42</t>
  </si>
  <si>
    <t>3455</t>
  </si>
  <si>
    <t>Kompletní zásuvka 1násobná 16A/230V, nástěnná, IP44</t>
  </si>
  <si>
    <t>43</t>
  </si>
  <si>
    <t>7404</t>
  </si>
  <si>
    <t>Montáž svorky ochranného pospojování</t>
  </si>
  <si>
    <t>44</t>
  </si>
  <si>
    <t>3496</t>
  </si>
  <si>
    <t>Svorka ochranného pospojování pro spojení ochranného vodiče s konstrukcemi, kompletní včetně nerezového pásku</t>
  </si>
  <si>
    <t>45</t>
  </si>
  <si>
    <t>3499</t>
  </si>
  <si>
    <t>Kabelové štítky dle ČSN 332000-5-52 ed.2, čl. NA.4.5.2.5</t>
  </si>
  <si>
    <t>kpl</t>
  </si>
  <si>
    <t>46</t>
  </si>
  <si>
    <t>3500</t>
  </si>
  <si>
    <t>Ostatní potřebné blíže nespecifikované položky, podružný a montážní materiál</t>
  </si>
  <si>
    <t>https://podminky.urs.cz/item/CS_URS_2022_01/741810003.1</t>
  </si>
  <si>
    <t>48</t>
  </si>
  <si>
    <t>741110502</t>
  </si>
  <si>
    <t>Montáž lišt a kanálků elektroinstalačních se spojkami, ohyby a rohy a s nasunutím do krabic protahovacích, šířky do přes 60 do 120 mm</t>
  </si>
  <si>
    <t>https://podminky.urs.cz/item/CS_URS_2022_01/741110502</t>
  </si>
  <si>
    <t>49</t>
  </si>
  <si>
    <t>34571221</t>
  </si>
  <si>
    <t>kanál elektroinstalační hranatý PVC, dvoukomorový o rozměru cca  180x85mm pro modul 45mm, kompletní včetně spojovacích krytů, odbočných a koncových dílů</t>
  </si>
  <si>
    <t>50</t>
  </si>
  <si>
    <t>741910415</t>
  </si>
  <si>
    <t>Montáž žlabů bez stojiny a výložníků kovových s podpěrkami a příslušenstvím bez víka, šířky do 500 mm</t>
  </si>
  <si>
    <t>https://podminky.urs.cz/item/CS_URS_2022_01/741910415</t>
  </si>
  <si>
    <t>https://podminky.urs.cz/item/CS_URS_2022_01/741910001</t>
  </si>
  <si>
    <t>54</t>
  </si>
  <si>
    <t>1000292966</t>
  </si>
  <si>
    <t>Úchytka svazku kabelů 42x33x62 mm</t>
  </si>
  <si>
    <t>55</t>
  </si>
  <si>
    <t>11.310.057</t>
  </si>
  <si>
    <t>Hmoždinka 8mm+stahovací pásek</t>
  </si>
  <si>
    <t>56</t>
  </si>
  <si>
    <t>210220452</t>
  </si>
  <si>
    <t>Montáž hromosvodného vedení ochranných prvků a doplňků ochranného pospojování pevně</t>
  </si>
  <si>
    <t>https://podminky.urs.cz/item/CS_URS_2022_01/210220452</t>
  </si>
  <si>
    <t>57</t>
  </si>
  <si>
    <t>34141029</t>
  </si>
  <si>
    <t>vodič propojovací flexibilní jádro Cu lanované izolace PVC 450/750V (H07V-K) 1x16mm2</t>
  </si>
  <si>
    <t>58</t>
  </si>
  <si>
    <t>34141027</t>
  </si>
  <si>
    <t>vodič propojovací flexibilní jádro Cu lanované izolace PVC 450/750V (H07V-K) 1x6mm2</t>
  </si>
  <si>
    <t>59</t>
  </si>
  <si>
    <t>741122611</t>
  </si>
  <si>
    <t>Montáž kabelů měděných bez ukončení uložených pevně plných kulatých nebo bezhalogenových (např. CYKY) počtu a průřezu žil 3x1,5 až 6 mm2</t>
  </si>
  <si>
    <t>https://podminky.urs.cz/item/CS_URS_2022_01/741122611</t>
  </si>
  <si>
    <t>62</t>
  </si>
  <si>
    <t>210813065</t>
  </si>
  <si>
    <t>Montáž izolovaných kabelů měděných do 1 kV bez ukončení plných nebo laněných kulatých (např. CYKY, CHKE-R) uložených pevně počtu a průřezu žil 5x10 až 16 mm2</t>
  </si>
  <si>
    <t>https://podminky.urs.cz/item/CS_URS_2022_01/210813065</t>
  </si>
  <si>
    <t>20250201-2 - Rozváděče</t>
  </si>
  <si>
    <t>HSV</t>
  </si>
  <si>
    <t>1.Rozváděče</t>
  </si>
  <si>
    <t>3573.11</t>
  </si>
  <si>
    <t>ROZVÁDĚČ +R1.1, vestavný</t>
  </si>
  <si>
    <t>Ostatní konstrukce a práce, bourání</t>
  </si>
  <si>
    <t>973031151</t>
  </si>
  <si>
    <t>Příprava níky pro osazení rozváděče</t>
  </si>
  <si>
    <t>ks</t>
  </si>
  <si>
    <t>https://podminky.urs.cz/item/CS_URS_2022_02/973031151</t>
  </si>
  <si>
    <t>PSV</t>
  </si>
  <si>
    <t>Práce a dodávky PSV</t>
  </si>
  <si>
    <t>741210005</t>
  </si>
  <si>
    <t>Montáž rozvodnic oceloplechových nebo plastových bez zapojení vodičů běžných, hmotnosti do 200 kg</t>
  </si>
  <si>
    <t>https://podminky.urs.cz/item/CS_URS_2022_01/741210005</t>
  </si>
  <si>
    <t>741811011</t>
  </si>
  <si>
    <t>Zkoušky a prohlídky rozvodných zařízení kontrola rozváděčů nn, (1 pole) silových, hmotnosti do 200 kg</t>
  </si>
  <si>
    <t>https://podminky.urs.cz/item/CS_URS_2022_01/741811011</t>
  </si>
  <si>
    <t>20250201-3 - Svítidla</t>
  </si>
  <si>
    <t>1002023839</t>
  </si>
  <si>
    <t>Svítidlo A</t>
  </si>
  <si>
    <t>1002023840</t>
  </si>
  <si>
    <t>Svítidlo A1</t>
  </si>
  <si>
    <t>1000076173</t>
  </si>
  <si>
    <t>Svítidlo B</t>
  </si>
  <si>
    <t>1000076174</t>
  </si>
  <si>
    <t>Svítidlo C</t>
  </si>
  <si>
    <t>1000076174.1</t>
  </si>
  <si>
    <t>Svítidlo D</t>
  </si>
  <si>
    <t>1000076174.2</t>
  </si>
  <si>
    <t>Svítidlo E</t>
  </si>
  <si>
    <t>1000076175</t>
  </si>
  <si>
    <t>Svítidlo F</t>
  </si>
  <si>
    <t>10000761741</t>
  </si>
  <si>
    <t>Svítidlo S1</t>
  </si>
  <si>
    <t>10.556.515</t>
  </si>
  <si>
    <t>Svtidlo nouzové NPBZ</t>
  </si>
  <si>
    <t>10.556.516</t>
  </si>
  <si>
    <t>Svtidlo nouzové NO1</t>
  </si>
  <si>
    <t>10.556.517</t>
  </si>
  <si>
    <t>Svtidlo nouzové NO2</t>
  </si>
  <si>
    <t>10.556.518</t>
  </si>
  <si>
    <t>Svítidlo nouzové NP1</t>
  </si>
  <si>
    <t>1000052664</t>
  </si>
  <si>
    <t>Svítidlo nouzové NP2</t>
  </si>
  <si>
    <t>741372062</t>
  </si>
  <si>
    <t>Montáž svítidel s integrovaným zdrojem LED se zapojením vodičů interiérových přisazených stropních hranatých nebo kruhových, plochy přes 0,09 do 0,36 m2</t>
  </si>
  <si>
    <t>https://podminky.urs.cz/item/CS_URS_2022_02/741372062</t>
  </si>
  <si>
    <t>152</t>
  </si>
  <si>
    <t>Recyklace svítidel</t>
  </si>
  <si>
    <t>20250201-4 - Ostatní - vedlejší rozpočtové náklady</t>
  </si>
  <si>
    <t>VRN</t>
  </si>
  <si>
    <t>Vedlejší rozpočtové náklady</t>
  </si>
  <si>
    <t>VRN1</t>
  </si>
  <si>
    <t>Průzkumné, geodetické a projektové práce</t>
  </si>
  <si>
    <t>…</t>
  </si>
  <si>
    <t>013254000</t>
  </si>
  <si>
    <t>Dokumentace skutečného provedení stavby</t>
  </si>
  <si>
    <t>https://podminky.urs.cz/item/CS_URS_2022_01/013254000</t>
  </si>
  <si>
    <t>VRN4</t>
  </si>
  <si>
    <t>Inženýrská činnost</t>
  </si>
  <si>
    <t>045002000</t>
  </si>
  <si>
    <t>Kompletační a koordinační činnost</t>
  </si>
  <si>
    <t>https://podminky.urs.cz/item/CS_URS_2022_01/045002000</t>
  </si>
  <si>
    <t>742210501</t>
  </si>
  <si>
    <t>Dozor TiČR, včetně vydání osvědčení</t>
  </si>
  <si>
    <t>https://podminky.urs.cz/item/CS_URS_2023_01/742210501</t>
  </si>
  <si>
    <t>VRN9</t>
  </si>
  <si>
    <t>Ostatní náklady</t>
  </si>
  <si>
    <t>04</t>
  </si>
  <si>
    <t>Připojení TZB zařízení</t>
  </si>
  <si>
    <t>05</t>
  </si>
  <si>
    <t>Provozní a funkční zkoušky</t>
  </si>
  <si>
    <t>06.1</t>
  </si>
  <si>
    <t>Zajištění dokladů, nutných pro uvedení stavby do užívání</t>
  </si>
  <si>
    <t>07</t>
  </si>
  <si>
    <t>Zajištění nezbytných dokladů a podkladů a součinost při uvedení zařízení do provozu, vypracování dokumentace pro údržbu</t>
  </si>
  <si>
    <t>08</t>
  </si>
  <si>
    <t>Funkční zkouška nouzového osvětlení, štítky a označení nouzového svítidla, včetně vypracování dokumentace nouzového osvětlení</t>
  </si>
  <si>
    <t>hod</t>
  </si>
  <si>
    <t>120</t>
  </si>
  <si>
    <t>Přesun odpadu v rámci stavby a následný odvoz a likvidace odpadu</t>
  </si>
  <si>
    <t>20250201-5 - Pomocné stavební práce</t>
  </si>
  <si>
    <t>46-M</t>
  </si>
  <si>
    <t>Práce při extr.mont.pracích</t>
  </si>
  <si>
    <t>468091111</t>
  </si>
  <si>
    <t>Vysekání kapes nebo výklenků ve zdivu pro osazení kotevních prvků nebo elektroinstalačního zařízení z lehkých betonů, dutých cihel nebo tvárnic, velikosti 7x7x5 cm</t>
  </si>
  <si>
    <t>https://podminky.urs.cz/item/CS_URS_2022_01/468091111</t>
  </si>
  <si>
    <t>468101112</t>
  </si>
  <si>
    <t>Vysekání rýh pro montáž trubek a kabelů v kamenných nebo betonových zdech hloubky do 3 cm a šířky přes 3 do 5 cm</t>
  </si>
  <si>
    <t>https://podminky.urs.cz/item/CS_URS_2022_01/468101112</t>
  </si>
  <si>
    <t>460941213</t>
  </si>
  <si>
    <t>Vyplnění rýh vyplnění a omítnutí rýh ve stěnách hloubky do 3 cm a šířky přes 5 do 7 cm</t>
  </si>
  <si>
    <t>https://podminky.urs.cz/item/CS_URS_2022_01/460941213</t>
  </si>
  <si>
    <t>469972111</t>
  </si>
  <si>
    <t>Odvoz suti a vybouraných hmot odvoz suti a vybouraných hmot do 1 km</t>
  </si>
  <si>
    <t>t</t>
  </si>
  <si>
    <t>https://podminky.urs.cz/item/CS_URS_2022_01/469972111</t>
  </si>
  <si>
    <t>469972121</t>
  </si>
  <si>
    <t>Odvoz suti a vybouraných hmot odvoz suti a vybouraných hmot Příplatek k ceně za každý další i započatý 1 km</t>
  </si>
  <si>
    <t>https://podminky.urs.cz/item/CS_URS_2022_01/469972121</t>
  </si>
  <si>
    <t>Univerzální kabelážní systém</t>
  </si>
  <si>
    <t>Popis portů / zásuvek (PC, popisovačka)</t>
  </si>
  <si>
    <t xml:space="preserve">Měření kabelového segmentu a vystavení protokolu </t>
  </si>
  <si>
    <t>Drobné práce 5% a materiál 5%</t>
  </si>
  <si>
    <t>Poplachový zabezpečovací a tísňový systém (PTZS)</t>
  </si>
  <si>
    <t>Elektrická požární signalizace (EPS)</t>
  </si>
  <si>
    <t>Tlačítkový hlásič - elektronika</t>
  </si>
  <si>
    <t>Tlačítkový hlásič - skříň (obal) vč. skla a test.klíčku; na omítku</t>
  </si>
  <si>
    <t>Kabel 1x2x0,8, B2ca s1 d0</t>
  </si>
  <si>
    <t>ERO</t>
  </si>
  <si>
    <t>Instalace demontovaného nástěnného skříňkového reproduktoru EN54 Bosch; vč. upevňovací sady</t>
  </si>
  <si>
    <t>Společné kabelové trasy</t>
  </si>
  <si>
    <t>Zpřístupnění a uzavření stávajících kabelových tras</t>
  </si>
  <si>
    <t>Vytýčení a rozkreslení pohledových tras</t>
  </si>
  <si>
    <t>Krabice přístrojová rozvodná včetně vysekání lůžka, hloubka 66</t>
  </si>
  <si>
    <t>Krabice povrchová 81x81x19,</t>
  </si>
  <si>
    <t>Trubka ohebná 20, nízká mechanická odolnost, s protahovacím drátem</t>
  </si>
  <si>
    <t>Trubka ohebná 25, nízká mechanická odolnost,  s protahovacím drátem</t>
  </si>
  <si>
    <t>Závitová tyč 8mm/1m</t>
  </si>
  <si>
    <t>Nosník pro žlab 50x60</t>
  </si>
  <si>
    <t>Montážní sada šroubů, matek, podložek</t>
  </si>
  <si>
    <t>Vysekání drážky 3x3 cm</t>
  </si>
  <si>
    <t>Průraz stěnou do 250 mm</t>
  </si>
  <si>
    <t>20250201-6 Univerzální kabelážní systém (UKS)</t>
  </si>
  <si>
    <t>Univerzální kabelážní systém (UKS)</t>
  </si>
  <si>
    <t>20250201-6</t>
  </si>
  <si>
    <t>20250201-7</t>
  </si>
  <si>
    <t>20250201-8</t>
  </si>
  <si>
    <t>20250201-9</t>
  </si>
  <si>
    <t>20250201-10</t>
  </si>
  <si>
    <t>VŠE Praha - Stavební úpravy stávajících suterénních prostor v sekci B a C - Elektrotechnika</t>
  </si>
  <si>
    <t>741110002</t>
  </si>
  <si>
    <t>Montáž trubek elektroinstalačních s nasunutím nebo našroubováním do krabic plastových tuhých, uložených pevně, vnější Ø přes 23 do 35 mm</t>
  </si>
  <si>
    <t>34571094</t>
  </si>
  <si>
    <t>trubka elektroinstalační tuhá z PVC D 22,1/25 mm, délka 3m, včetně příchytek</t>
  </si>
  <si>
    <t>34571156.1</t>
  </si>
  <si>
    <t>trubka elektroinstalační ohebná D 40,0/36,0mm</t>
  </si>
  <si>
    <t>47</t>
  </si>
  <si>
    <t>741810003.1</t>
  </si>
  <si>
    <t>Zkoušky a prohlídky elektrických rozvodů a zařízení celková prohlídka a vyhotovení revizní zprávy pro objem montážních prací přes 500 do 1000 tis. Kč</t>
  </si>
  <si>
    <t>51</t>
  </si>
  <si>
    <t>1000287698</t>
  </si>
  <si>
    <t>Žlab drátěný  200/50 "GZ" kompletní včetně přílušenství</t>
  </si>
  <si>
    <t>52</t>
  </si>
  <si>
    <t>1000287692</t>
  </si>
  <si>
    <t>Žlab drátěný  50/50 "GZ" kompletní včetně přílušenství</t>
  </si>
  <si>
    <t>53</t>
  </si>
  <si>
    <t>741910001</t>
  </si>
  <si>
    <t>Montáž kabelových věšáků bez osazení úchytných prvků háků z pásovnice</t>
  </si>
  <si>
    <t>60</t>
  </si>
  <si>
    <t>2000001161</t>
  </si>
  <si>
    <t>kabel silový oheň retardující bezhalogenový bez funkční schopnosti při požáru třída reakce na oheň B2cas1d1a1 jádro Cu 0,6/1kV 3x1,5</t>
  </si>
  <si>
    <t>61</t>
  </si>
  <si>
    <t>PKB.722810</t>
  </si>
  <si>
    <t>kabel silový oheň retardující bezhalogenový bez funkční schopnosti při požáru třída reakce na oheň B2cas1d1a1 jádro Cu 0,6/1kV 3x2,5</t>
  </si>
  <si>
    <t>63</t>
  </si>
  <si>
    <t>34111168</t>
  </si>
  <si>
    <t>kabel silový oheň retardující bezhalogenový bez funkční schopnosti při požáru třída reakce na oheň B2cas1d1a1 jádro Cu 0,6/1kV (1-CXKH-R B2) 5x16mm2</t>
  </si>
  <si>
    <t>64</t>
  </si>
  <si>
    <t>34111167</t>
  </si>
  <si>
    <t>kabel silový oheň retardující bezhalogenový bez funkční schopnosti při požáru třída reakce na oheň B2cas1d1a1 jádro Cu 0,6/1kV (1-CXKH-R B2) 5x10mm2</t>
  </si>
  <si>
    <t>3573.12</t>
  </si>
  <si>
    <t>ROZVÁDĚČ +R1.2, nástěnný</t>
  </si>
  <si>
    <t>1000076176</t>
  </si>
  <si>
    <t>Svítidlo G</t>
  </si>
  <si>
    <t>013244000</t>
  </si>
  <si>
    <t>Dopracování dokumentace pro realizaci stavby</t>
  </si>
  <si>
    <t>https://podminky.urs.cz/item/CS_URS_2022_01/013244000</t>
  </si>
  <si>
    <t>VRN3</t>
  </si>
  <si>
    <t>Zařízení staveniště</t>
  </si>
  <si>
    <t>030001000</t>
  </si>
  <si>
    <t>Zařízení staveniště, včetně energií, médií a ochrany provedených prací</t>
  </si>
  <si>
    <t>https://podminky.urs.cz/item/CS_URS_2022_01/030001000</t>
  </si>
  <si>
    <t>02</t>
  </si>
  <si>
    <t>Doprava osob a materiálu, použití montážních mechanismů apod.</t>
  </si>
  <si>
    <t>03</t>
  </si>
  <si>
    <t>Účast zhotovitele na kontrolních dnech stavby</t>
  </si>
  <si>
    <t>Měření umělého a nouzového osvětlení včetně vypracování protokolu o měření.</t>
  </si>
  <si>
    <t>09</t>
  </si>
  <si>
    <t>Přípravné a pomocné práce mimo specifikaci, spolupráce s revizním technikem</t>
  </si>
  <si>
    <t>092203000</t>
  </si>
  <si>
    <t>Náklady na zaškolení</t>
  </si>
  <si>
    <t>https://podminky.urs.cz/item/CS_URS_2022_01/092203000</t>
  </si>
  <si>
    <t>Kabel SYKFY 10x2x0,5 (rezerva ovl. dveří)</t>
  </si>
  <si>
    <t>Kabel 2x1,5, B2ca s1 d0, P30-R, pro trasy s funkční integritou</t>
  </si>
  <si>
    <t>Příchytka trubky 25mm bezhalogenní</t>
  </si>
  <si>
    <t>Dvojitá trubk. příchytka 12mm pro trasy s funkční integritou</t>
  </si>
  <si>
    <t>Hřebík do nastřelovačky elektrické 20mm,  trasa P30-R</t>
  </si>
  <si>
    <t>20250201-7 Systém kontroly vstupu (SKV)</t>
  </si>
  <si>
    <t>20250201-8 - Poplachový zabezpečovací a tísňový systém (PTZS)</t>
  </si>
  <si>
    <t>20250201-9 Elektrická požární signalizace (EPS)</t>
  </si>
  <si>
    <t>20250201-10 ERO</t>
  </si>
  <si>
    <t>20250201-11 Společné kabelové trasy</t>
  </si>
  <si>
    <t>20250201-12 Slaboproudá elektrotechnika - ostatní</t>
  </si>
  <si>
    <t>Požární ucpávky</t>
  </si>
  <si>
    <t>Vedlejší náklady - cestovné, doprava, zařízení staveniště, energie</t>
  </si>
  <si>
    <t>Inženýrská a koordinační činnost</t>
  </si>
  <si>
    <t>Dílenská dokumentace, příprava</t>
  </si>
  <si>
    <t>20250201-11</t>
  </si>
  <si>
    <t>20250201-12</t>
  </si>
  <si>
    <t>Slaboproudá elektrotechnika - ostatní</t>
  </si>
  <si>
    <t>Systém kontroly vstupu (SKV)</t>
  </si>
  <si>
    <t>Demontáž a přeložení stávajícího kabelu UTP cat.5E</t>
  </si>
  <si>
    <t>Demontáž stávající datové 2-zásuvky ze stěny</t>
  </si>
  <si>
    <t>Přeložení stávající datové 2-zásuvky s kabelem do žlabu</t>
  </si>
  <si>
    <t>Dvojzásuvka 2xRJ45 cat.5e UTP, 45x45 do par. žlabu / inst. boxu; bez modulů; design dle ESI</t>
  </si>
  <si>
    <t>Modul RJ45, UTP cat.5e</t>
  </si>
  <si>
    <t>Příprava a zakončení kabelu UTP konektorem RJ-45</t>
  </si>
  <si>
    <t>Demontáž a přeložení stávajícího kabelu od detektorů PZTS</t>
  </si>
  <si>
    <t>Demontáž stávajícího PIRdetektoru ze stěny</t>
  </si>
  <si>
    <t>Přeložení stávajícího PIR detektoru</t>
  </si>
  <si>
    <t>Konfigurace systému, zrušení nevyužitých prvků</t>
  </si>
  <si>
    <t>Instalace demontovaného hlásiče EPS IQ8 s univerzální paticí; vč. upevňovací sady do stropu</t>
  </si>
  <si>
    <t>Příchytka standardní kovová (bezhalogenová) 8 mm</t>
  </si>
  <si>
    <t>Vysekání drážky 3x3cm</t>
  </si>
  <si>
    <t>Předávací dokumentace a DSPS EPS+ERO</t>
  </si>
  <si>
    <t>Programování hlásičů do ústředny a zprovoznění</t>
  </si>
  <si>
    <t>Funkční zkouška EPS+ERO</t>
  </si>
  <si>
    <t>Krabice rozbočná P90-R, 100x100x60mm, svorkovnice</t>
  </si>
  <si>
    <t>Zprovoznění, měření slyšitelnosti a srozumitelnosti</t>
  </si>
  <si>
    <t>Bezhalogenová trubka pevná 2025EHF, průměr 25mm</t>
  </si>
  <si>
    <t>Vyvýšení stávajícíhch obsazených instalačních žlabů š. 75 a š. 125  mm na závitových tyčích a doplnění závěsů</t>
  </si>
  <si>
    <t>Postupná demontáž nepotřebných a vybraných stávajících technologií SLP (požárních i nepožárních) a jejich uložení z důvodu rekonstrukce</t>
  </si>
  <si>
    <t xml:space="preserve">Zakrytí a zajištění stávajících nedemontovaných technologií SLP proti poškození </t>
  </si>
  <si>
    <t>km</t>
  </si>
  <si>
    <t>Dokumentace skutečného stavu nepožárních SLP včetně dokladové části</t>
  </si>
  <si>
    <t>Ostatní náklady slaboproudé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</si>
</sst>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"/>
  </numFmts>
  <fonts count="24" x14ac:knownFonts="1">
    <font>
      <sz val="11"/>
      <color theme="1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8"/>
      <color rgb="FF969696"/>
      <name val="Arial CE"/>
    </font>
    <font>
      <sz val="8"/>
      <color rgb="FF003366"/>
      <name val="Arial CE"/>
    </font>
    <font>
      <sz val="12"/>
      <color rgb="FF003366"/>
      <name val="Arial CE"/>
    </font>
    <font>
      <sz val="7"/>
      <color rgb="FF979797"/>
      <name val="Arial CE"/>
    </font>
    <font>
      <i/>
      <sz val="9"/>
      <color rgb="FF0000FF"/>
      <name val="Arial CE"/>
    </font>
    <font>
      <sz val="10"/>
      <color rgb="FF003366"/>
      <name val="Arial CE"/>
    </font>
    <font>
      <i/>
      <u/>
      <sz val="7"/>
      <color rgb="FF979797"/>
      <name val="Calibri"/>
      <family val="2"/>
      <charset val="238"/>
      <scheme val="minor"/>
    </font>
    <font>
      <sz val="9"/>
      <color theme="1"/>
      <name val="Arial CE"/>
      <charset val="238"/>
    </font>
    <font>
      <i/>
      <u/>
      <sz val="7"/>
      <color rgb="FF979797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9">
    <border>
      <left/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 applyBorder="1" applyAlignment="1" applyProtection="1">
      <alignment vertical="center"/>
      <protection locked="0"/>
    </xf>
    <xf numFmtId="4" fontId="9" fillId="5" borderId="10" xfId="0" applyNumberFormat="1" applyFont="1" applyFill="1" applyBorder="1" applyAlignment="1" applyProtection="1">
      <alignment vertical="center"/>
      <protection locked="0"/>
    </xf>
    <xf numFmtId="4" fontId="19" fillId="5" borderId="10" xfId="0" applyNumberFormat="1" applyFont="1" applyFill="1" applyBorder="1" applyAlignment="1" applyProtection="1">
      <alignment vertical="center"/>
      <protection locked="0"/>
    </xf>
    <xf numFmtId="166" fontId="19" fillId="5" borderId="10" xfId="0" applyNumberFormat="1" applyFont="1" applyFill="1" applyBorder="1" applyAlignment="1" applyProtection="1">
      <alignment vertical="center"/>
      <protection locked="0"/>
    </xf>
    <xf numFmtId="166" fontId="22" fillId="5" borderId="10" xfId="0" applyNumberFormat="1" applyFont="1" applyFill="1" applyBorder="1" applyAlignment="1" applyProtection="1">
      <alignment vertical="center"/>
      <protection locked="0"/>
    </xf>
    <xf numFmtId="4" fontId="9" fillId="2" borderId="10" xfId="0" applyNumberFormat="1" applyFont="1" applyFill="1" applyBorder="1" applyAlignment="1" applyProtection="1">
      <alignment vertical="center"/>
      <protection locked="0"/>
    </xf>
    <xf numFmtId="4" fontId="19" fillId="2" borderId="10" xfId="0" applyNumberFormat="1" applyFont="1" applyFill="1" applyBorder="1" applyAlignment="1" applyProtection="1">
      <alignment vertical="center"/>
      <protection locked="0"/>
    </xf>
    <xf numFmtId="4" fontId="22" fillId="5" borderId="10" xfId="0" applyNumberFormat="1" applyFont="1" applyFill="1" applyBorder="1" applyAlignment="1" applyProtection="1">
      <alignment vertical="center"/>
      <protection locked="0"/>
    </xf>
    <xf numFmtId="14" fontId="3" fillId="2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Protection="1"/>
    <xf numFmtId="0" fontId="0" fillId="0" borderId="12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0" fillId="0" borderId="15" xfId="0" applyBorder="1" applyProtection="1"/>
    <xf numFmtId="0" fontId="0" fillId="0" borderId="0" xfId="0" applyBorder="1" applyProtection="1"/>
    <xf numFmtId="0" fontId="1" fillId="0" borderId="0" xfId="0" applyFont="1" applyBorder="1" applyAlignment="1" applyProtection="1">
      <alignment horizontal="left" vertical="center"/>
    </xf>
    <xf numFmtId="0" fontId="0" fillId="0" borderId="16" xfId="0" applyBorder="1" applyProtection="1"/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 vertical="center"/>
    </xf>
    <xf numFmtId="165" fontId="3" fillId="0" borderId="16" xfId="0" applyNumberFormat="1" applyFont="1" applyBorder="1" applyAlignment="1" applyProtection="1">
      <alignment horizontal="left" vertical="center"/>
    </xf>
    <xf numFmtId="165" fontId="3" fillId="0" borderId="0" xfId="0" applyNumberFormat="1" applyFont="1" applyBorder="1" applyAlignment="1" applyProtection="1">
      <alignment horizontal="left" vertical="center"/>
    </xf>
    <xf numFmtId="49" fontId="3" fillId="2" borderId="16" xfId="0" applyNumberFormat="1" applyFont="1" applyFill="1" applyBorder="1" applyAlignment="1" applyProtection="1">
      <alignment horizontal="left" vertical="center"/>
    </xf>
    <xf numFmtId="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15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16" xfId="0" applyBorder="1" applyAlignment="1" applyProtection="1">
      <alignment vertical="center" wrapText="1"/>
    </xf>
    <xf numFmtId="0" fontId="0" fillId="0" borderId="7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10" fillId="0" borderId="16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16" xfId="0" applyFont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horizontal="left" vertical="center"/>
    </xf>
    <xf numFmtId="4" fontId="2" fillId="0" borderId="0" xfId="0" applyNumberFormat="1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right" vertical="center"/>
    </xf>
    <xf numFmtId="4" fontId="2" fillId="0" borderId="16" xfId="0" applyNumberFormat="1" applyFont="1" applyBorder="1" applyAlignment="1" applyProtection="1">
      <alignment vertical="center"/>
    </xf>
    <xf numFmtId="0" fontId="0" fillId="4" borderId="0" xfId="0" applyFill="1" applyBorder="1" applyAlignment="1" applyProtection="1">
      <alignment vertical="center"/>
    </xf>
    <xf numFmtId="0" fontId="8" fillId="4" borderId="3" xfId="0" applyFont="1" applyFill="1" applyBorder="1" applyAlignment="1" applyProtection="1">
      <alignment horizontal="left" vertical="center"/>
    </xf>
    <xf numFmtId="0" fontId="0" fillId="4" borderId="4" xfId="0" applyFill="1" applyBorder="1" applyAlignment="1" applyProtection="1">
      <alignment vertical="center"/>
    </xf>
    <xf numFmtId="0" fontId="8" fillId="4" borderId="4" xfId="0" applyFont="1" applyFill="1" applyBorder="1" applyAlignment="1" applyProtection="1">
      <alignment horizontal="right" vertical="center"/>
    </xf>
    <xf numFmtId="0" fontId="8" fillId="4" borderId="4" xfId="0" applyFont="1" applyFill="1" applyBorder="1" applyAlignment="1" applyProtection="1">
      <alignment horizontal="center" vertical="center"/>
    </xf>
    <xf numFmtId="4" fontId="8" fillId="4" borderId="18" xfId="0" applyNumberFormat="1" applyFont="1" applyFill="1" applyBorder="1" applyAlignment="1" applyProtection="1">
      <alignment vertical="center"/>
    </xf>
    <xf numFmtId="0" fontId="0" fillId="0" borderId="19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3" fillId="0" borderId="16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9" fillId="4" borderId="9" xfId="0" applyFont="1" applyFill="1" applyBorder="1" applyAlignment="1" applyProtection="1">
      <alignment horizontal="center" vertical="center" wrapText="1"/>
    </xf>
    <xf numFmtId="0" fontId="9" fillId="4" borderId="23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/>
    </xf>
    <xf numFmtId="4" fontId="10" fillId="0" borderId="16" xfId="0" applyNumberFormat="1" applyFont="1" applyBorder="1" applyProtection="1"/>
    <xf numFmtId="0" fontId="16" fillId="0" borderId="0" xfId="0" applyFont="1" applyProtection="1"/>
    <xf numFmtId="0" fontId="16" fillId="0" borderId="15" xfId="0" applyFont="1" applyBorder="1" applyProtection="1"/>
    <xf numFmtId="0" fontId="16" fillId="0" borderId="0" xfId="0" applyFont="1" applyBorder="1" applyProtection="1"/>
    <xf numFmtId="0" fontId="16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left"/>
    </xf>
    <xf numFmtId="4" fontId="17" fillId="0" borderId="16" xfId="0" applyNumberFormat="1" applyFont="1" applyBorder="1" applyProtection="1"/>
    <xf numFmtId="0" fontId="9" fillId="0" borderId="10" xfId="0" applyFont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center" vertical="center" wrapText="1"/>
    </xf>
    <xf numFmtId="166" fontId="9" fillId="0" borderId="10" xfId="0" applyNumberFormat="1" applyFont="1" applyBorder="1" applyAlignment="1" applyProtection="1">
      <alignment vertical="center"/>
    </xf>
    <xf numFmtId="4" fontId="9" fillId="0" borderId="24" xfId="0" applyNumberFormat="1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0" fontId="23" fillId="0" borderId="0" xfId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/>
    </xf>
    <xf numFmtId="49" fontId="19" fillId="0" borderId="10" xfId="0" applyNumberFormat="1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left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166" fontId="19" fillId="0" borderId="10" xfId="0" applyNumberFormat="1" applyFont="1" applyBorder="1" applyAlignment="1" applyProtection="1">
      <alignment vertical="center"/>
    </xf>
    <xf numFmtId="4" fontId="19" fillId="0" borderId="24" xfId="0" applyNumberFormat="1" applyFont="1" applyBorder="1" applyAlignment="1" applyProtection="1">
      <alignment vertical="center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/>
    </xf>
    <xf numFmtId="4" fontId="20" fillId="0" borderId="16" xfId="0" applyNumberFormat="1" applyFont="1" applyBorder="1" applyProtection="1"/>
    <xf numFmtId="0" fontId="0" fillId="0" borderId="27" xfId="0" applyBorder="1" applyAlignment="1" applyProtection="1">
      <alignment vertical="center"/>
    </xf>
    <xf numFmtId="0" fontId="16" fillId="0" borderId="27" xfId="0" applyFont="1" applyBorder="1" applyProtection="1"/>
    <xf numFmtId="0" fontId="16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 vertical="center"/>
    </xf>
    <xf numFmtId="0" fontId="23" fillId="0" borderId="0" xfId="1" applyFont="1" applyAlignment="1" applyProtection="1">
      <alignment vertical="center" wrapText="1"/>
    </xf>
    <xf numFmtId="0" fontId="17" fillId="0" borderId="0" xfId="0" applyFont="1" applyAlignment="1" applyProtection="1">
      <alignment horizontal="left"/>
    </xf>
    <xf numFmtId="0" fontId="0" fillId="0" borderId="28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9" fillId="4" borderId="11" xfId="0" applyFont="1" applyFill="1" applyBorder="1" applyAlignment="1" applyProtection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17" xfId="0" applyFont="1" applyFill="1" applyBorder="1" applyAlignment="1" applyProtection="1">
      <alignment horizontal="center" vertical="center" wrapText="1"/>
    </xf>
    <xf numFmtId="0" fontId="10" fillId="0" borderId="13" xfId="0" applyFont="1" applyBorder="1" applyAlignment="1" applyProtection="1">
      <alignment horizontal="left" vertical="center"/>
    </xf>
    <xf numFmtId="4" fontId="10" fillId="0" borderId="14" xfId="0" applyNumberFormat="1" applyFont="1" applyBorder="1" applyProtection="1"/>
    <xf numFmtId="0" fontId="21" fillId="0" borderId="0" xfId="1" applyFont="1" applyBorder="1" applyAlignment="1" applyProtection="1">
      <alignment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164" fontId="2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9" fillId="0" borderId="10" xfId="0" applyFont="1" applyBorder="1" applyAlignment="1" applyProtection="1">
      <alignment horizontal="left" vertical="center"/>
    </xf>
    <xf numFmtId="166" fontId="22" fillId="0" borderId="10" xfId="0" applyNumberFormat="1" applyFont="1" applyBorder="1" applyAlignment="1" applyProtection="1">
      <alignment vertical="center"/>
    </xf>
    <xf numFmtId="49" fontId="19" fillId="0" borderId="8" xfId="0" applyNumberFormat="1" applyFont="1" applyBorder="1" applyAlignment="1" applyProtection="1">
      <alignment horizontal="left" vertical="center" wrapText="1"/>
    </xf>
    <xf numFmtId="0" fontId="9" fillId="0" borderId="25" xfId="0" applyFont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vertical="center"/>
    </xf>
    <xf numFmtId="4" fontId="22" fillId="0" borderId="24" xfId="0" applyNumberFormat="1" applyFont="1" applyBorder="1" applyAlignment="1" applyProtection="1">
      <alignment vertical="center"/>
    </xf>
    <xf numFmtId="0" fontId="0" fillId="0" borderId="19" xfId="0" applyBorder="1" applyProtection="1"/>
    <xf numFmtId="0" fontId="22" fillId="0" borderId="26" xfId="0" applyFont="1" applyBorder="1" applyAlignment="1" applyProtection="1">
      <alignment horizontal="left" vertical="center" wrapText="1"/>
    </xf>
    <xf numFmtId="0" fontId="22" fillId="0" borderId="1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top"/>
    </xf>
    <xf numFmtId="0" fontId="0" fillId="0" borderId="0" xfId="0" applyBorder="1" applyProtection="1"/>
    <xf numFmtId="0" fontId="4" fillId="0" borderId="0" xfId="0" applyFont="1" applyBorder="1" applyAlignment="1" applyProtection="1">
      <alignment horizontal="left" vertical="top"/>
    </xf>
    <xf numFmtId="0" fontId="4" fillId="0" borderId="0" xfId="0" applyFont="1" applyBorder="1" applyAlignment="1" applyProtection="1">
      <alignment horizontal="left" vertical="top" wrapText="1"/>
    </xf>
    <xf numFmtId="0" fontId="0" fillId="0" borderId="1" xfId="0" applyBorder="1" applyProtection="1"/>
    <xf numFmtId="0" fontId="5" fillId="0" borderId="2" xfId="0" applyFont="1" applyBorder="1" applyAlignment="1" applyProtection="1">
      <alignment horizontal="left" vertical="center"/>
    </xf>
    <xf numFmtId="0" fontId="0" fillId="0" borderId="2" xfId="0" applyBorder="1" applyAlignment="1" applyProtection="1">
      <alignment vertical="center"/>
    </xf>
    <xf numFmtId="4" fontId="5" fillId="0" borderId="2" xfId="0" applyNumberFormat="1" applyFont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2" fillId="0" borderId="15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8" fillId="3" borderId="3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vertical="center"/>
    </xf>
    <xf numFmtId="0" fontId="8" fillId="3" borderId="4" xfId="0" applyFont="1" applyFill="1" applyBorder="1" applyAlignment="1" applyProtection="1">
      <alignment horizontal="center" vertical="center"/>
    </xf>
    <xf numFmtId="0" fontId="8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vertical="center"/>
    </xf>
    <xf numFmtId="4" fontId="8" fillId="3" borderId="4" xfId="0" applyNumberFormat="1" applyFont="1" applyFill="1" applyBorder="1" applyAlignment="1" applyProtection="1">
      <alignment vertical="center"/>
    </xf>
    <xf numFmtId="0" fontId="0" fillId="3" borderId="5" xfId="0" applyFill="1" applyBorder="1" applyAlignment="1" applyProtection="1">
      <alignment vertical="center"/>
    </xf>
    <xf numFmtId="0" fontId="0" fillId="3" borderId="16" xfId="0" applyFill="1" applyBorder="1" applyAlignment="1" applyProtection="1">
      <alignment vertical="center"/>
    </xf>
    <xf numFmtId="0" fontId="0" fillId="0" borderId="20" xfId="0" applyBorder="1" applyProtection="1"/>
    <xf numFmtId="0" fontId="3" fillId="0" borderId="0" xfId="0" applyFont="1" applyAlignment="1" applyProtection="1">
      <alignment vertical="center"/>
    </xf>
    <xf numFmtId="0" fontId="3" fillId="0" borderId="15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16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1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16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9" fillId="4" borderId="3" xfId="0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left" vertical="center"/>
    </xf>
    <xf numFmtId="0" fontId="9" fillId="4" borderId="4" xfId="0" applyFont="1" applyFill="1" applyBorder="1" applyAlignment="1" applyProtection="1">
      <alignment horizontal="center" vertical="center"/>
    </xf>
    <xf numFmtId="0" fontId="9" fillId="4" borderId="4" xfId="0" applyFont="1" applyFill="1" applyBorder="1" applyAlignment="1" applyProtection="1">
      <alignment horizontal="right" vertical="center"/>
    </xf>
    <xf numFmtId="0" fontId="9" fillId="4" borderId="18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horizontal="right" vertical="center"/>
    </xf>
    <xf numFmtId="4" fontId="10" fillId="0" borderId="0" xfId="0" applyNumberFormat="1" applyFont="1" applyBorder="1" applyAlignment="1" applyProtection="1">
      <alignment vertical="center"/>
    </xf>
    <xf numFmtId="0" fontId="8" fillId="0" borderId="16" xfId="0" applyFont="1" applyBorder="1" applyAlignment="1" applyProtection="1">
      <alignment horizontal="center" vertical="center"/>
    </xf>
    <xf numFmtId="0" fontId="11" fillId="0" borderId="0" xfId="1" applyFont="1" applyAlignment="1" applyProtection="1">
      <alignment horizontal="center" vertical="center"/>
    </xf>
    <xf numFmtId="0" fontId="12" fillId="0" borderId="15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4" fillId="0" borderId="16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49" fontId="3" fillId="0" borderId="0" xfId="0" applyNumberFormat="1" applyFont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741310122" TargetMode="External"/><Relationship Id="rId13" Type="http://schemas.openxmlformats.org/officeDocument/2006/relationships/hyperlink" Target="https://podminky.urs.cz/item/CS_URS_2022_01/741110502" TargetMode="External"/><Relationship Id="rId18" Type="http://schemas.openxmlformats.org/officeDocument/2006/relationships/hyperlink" Target="https://podminky.urs.cz/item/CS_URS_2022_01/210813065" TargetMode="External"/><Relationship Id="rId3" Type="http://schemas.openxmlformats.org/officeDocument/2006/relationships/hyperlink" Target="https://podminky.urs.cz/item/CS_URS_2022_01/741210001" TargetMode="External"/><Relationship Id="rId7" Type="http://schemas.openxmlformats.org/officeDocument/2006/relationships/hyperlink" Target="https://podminky.urs.cz/item/CS_URS_2022_01/741310021" TargetMode="External"/><Relationship Id="rId12" Type="http://schemas.openxmlformats.org/officeDocument/2006/relationships/hyperlink" Target="https://podminky.urs.cz/item/CS_URS_2022_01/741810003.1" TargetMode="External"/><Relationship Id="rId17" Type="http://schemas.openxmlformats.org/officeDocument/2006/relationships/hyperlink" Target="https://podminky.urs.cz/item/CS_URS_2022_01/741122611" TargetMode="External"/><Relationship Id="rId2" Type="http://schemas.openxmlformats.org/officeDocument/2006/relationships/hyperlink" Target="https://podminky.urs.cz/item/CS_URS_2022_01/741110062" TargetMode="External"/><Relationship Id="rId16" Type="http://schemas.openxmlformats.org/officeDocument/2006/relationships/hyperlink" Target="https://podminky.urs.cz/item/CS_URS_2022_01/210220452" TargetMode="External"/><Relationship Id="rId1" Type="http://schemas.openxmlformats.org/officeDocument/2006/relationships/hyperlink" Target="https://podminky.urs.cz/item/CS_URS_2022_01/741110002" TargetMode="External"/><Relationship Id="rId6" Type="http://schemas.openxmlformats.org/officeDocument/2006/relationships/hyperlink" Target="https://podminky.urs.cz/item/CS_URS_2022_01/741112111" TargetMode="External"/><Relationship Id="rId11" Type="http://schemas.openxmlformats.org/officeDocument/2006/relationships/hyperlink" Target="https://podminky.urs.cz/item/CS_URS_2022_01/741313002" TargetMode="External"/><Relationship Id="rId5" Type="http://schemas.openxmlformats.org/officeDocument/2006/relationships/hyperlink" Target="https://podminky.urs.cz/item/CS_URS_2022_01/741112001" TargetMode="External"/><Relationship Id="rId15" Type="http://schemas.openxmlformats.org/officeDocument/2006/relationships/hyperlink" Target="https://podminky.urs.cz/item/CS_URS_2022_01/741910001" TargetMode="External"/><Relationship Id="rId10" Type="http://schemas.openxmlformats.org/officeDocument/2006/relationships/hyperlink" Target="https://podminky.urs.cz/item/CS_URS_2022_01/741313002" TargetMode="External"/><Relationship Id="rId19" Type="http://schemas.openxmlformats.org/officeDocument/2006/relationships/printerSettings" Target="../printerSettings/printerSettings1.bin"/><Relationship Id="rId4" Type="http://schemas.openxmlformats.org/officeDocument/2006/relationships/hyperlink" Target="https://podminky.urs.cz/item/CS_URS_2022_01/741130005" TargetMode="External"/><Relationship Id="rId9" Type="http://schemas.openxmlformats.org/officeDocument/2006/relationships/hyperlink" Target="https://podminky.urs.cz/item/CS_URS_2022_01/741311004" TargetMode="External"/><Relationship Id="rId14" Type="http://schemas.openxmlformats.org/officeDocument/2006/relationships/hyperlink" Target="https://podminky.urs.cz/item/CS_URS_2022_01/741910415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741811011" TargetMode="External"/><Relationship Id="rId2" Type="http://schemas.openxmlformats.org/officeDocument/2006/relationships/hyperlink" Target="https://podminky.urs.cz/item/CS_URS_2022_01/741210005" TargetMode="External"/><Relationship Id="rId1" Type="http://schemas.openxmlformats.org/officeDocument/2006/relationships/hyperlink" Target="https://podminky.urs.cz/item/CS_URS_2022_02/97303115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s://podminky.urs.cz/item/CS_URS_2022_02/74137206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30001000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2_01/013254000" TargetMode="External"/><Relationship Id="rId1" Type="http://schemas.openxmlformats.org/officeDocument/2006/relationships/hyperlink" Target="https://podminky.urs.cz/item/CS_URS_2022_01/013244000" TargetMode="External"/><Relationship Id="rId6" Type="http://schemas.openxmlformats.org/officeDocument/2006/relationships/hyperlink" Target="https://podminky.urs.cz/item/CS_URS_2022_01/092203000" TargetMode="External"/><Relationship Id="rId5" Type="http://schemas.openxmlformats.org/officeDocument/2006/relationships/hyperlink" Target="https://podminky.urs.cz/item/CS_URS_2023_01/742210501" TargetMode="External"/><Relationship Id="rId4" Type="http://schemas.openxmlformats.org/officeDocument/2006/relationships/hyperlink" Target="https://podminky.urs.cz/item/CS_URS_2022_01/045002000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460941213" TargetMode="External"/><Relationship Id="rId2" Type="http://schemas.openxmlformats.org/officeDocument/2006/relationships/hyperlink" Target="https://podminky.urs.cz/item/CS_URS_2022_01/468101112" TargetMode="External"/><Relationship Id="rId1" Type="http://schemas.openxmlformats.org/officeDocument/2006/relationships/hyperlink" Target="https://podminky.urs.cz/item/CS_URS_2022_01/468091111" TargetMode="External"/><Relationship Id="rId5" Type="http://schemas.openxmlformats.org/officeDocument/2006/relationships/hyperlink" Target="https://podminky.urs.cz/item/CS_URS_2022_01/469972121" TargetMode="External"/><Relationship Id="rId4" Type="http://schemas.openxmlformats.org/officeDocument/2006/relationships/hyperlink" Target="https://podminky.urs.cz/item/CS_URS_2022_01/46997211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3BE65-3156-4ABD-A7BA-8A93F09B6DEF}">
  <dimension ref="A2:AR64"/>
  <sheetViews>
    <sheetView showGridLines="0" tabSelected="1" workbookViewId="0"/>
  </sheetViews>
  <sheetFormatPr defaultRowHeight="15" x14ac:dyDescent="0.25"/>
  <cols>
    <col min="1" max="1" width="8.28515625" style="12" customWidth="1"/>
    <col min="2" max="2" width="1.42578125" style="12" customWidth="1"/>
    <col min="3" max="3" width="3.5703125" style="12" customWidth="1"/>
    <col min="4" max="33" width="2.28515625" style="12" customWidth="1"/>
    <col min="34" max="34" width="2.85546875" style="12" customWidth="1"/>
    <col min="35" max="35" width="27.140625" style="12" customWidth="1"/>
    <col min="36" max="37" width="2.140625" style="12" customWidth="1"/>
    <col min="38" max="38" width="7.140625" style="12" customWidth="1"/>
    <col min="39" max="39" width="2.85546875" style="12" customWidth="1"/>
    <col min="40" max="40" width="11.42578125" style="12" customWidth="1"/>
    <col min="41" max="41" width="6.42578125" style="12" customWidth="1"/>
    <col min="42" max="42" width="3.5703125" style="12" customWidth="1"/>
    <col min="43" max="43" width="4.85546875" style="12" customWidth="1"/>
    <col min="44" max="16384" width="9.140625" style="12"/>
  </cols>
  <sheetData>
    <row r="2" spans="2:43" x14ac:dyDescent="0.25">
      <c r="B2" s="13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5"/>
    </row>
    <row r="3" spans="2:43" ht="18" x14ac:dyDescent="0.25">
      <c r="B3" s="16"/>
      <c r="C3" s="17"/>
      <c r="D3" s="18" t="s">
        <v>0</v>
      </c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9"/>
    </row>
    <row r="4" spans="2:43" x14ac:dyDescent="0.25">
      <c r="B4" s="16"/>
      <c r="C4" s="17"/>
      <c r="D4" s="135" t="s">
        <v>1</v>
      </c>
      <c r="E4" s="17"/>
      <c r="F4" s="17"/>
      <c r="G4" s="17"/>
      <c r="H4" s="17"/>
      <c r="I4" s="17"/>
      <c r="J4" s="17"/>
      <c r="K4" s="92" t="s">
        <v>2</v>
      </c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136"/>
      <c r="AI4" s="136"/>
      <c r="AJ4" s="136"/>
      <c r="AK4" s="136"/>
      <c r="AL4" s="136"/>
      <c r="AM4" s="136"/>
      <c r="AN4" s="136"/>
      <c r="AO4" s="136"/>
      <c r="AP4" s="17"/>
      <c r="AQ4" s="19"/>
    </row>
    <row r="5" spans="2:43" x14ac:dyDescent="0.25">
      <c r="B5" s="16"/>
      <c r="C5" s="17"/>
      <c r="D5" s="137" t="s">
        <v>3</v>
      </c>
      <c r="E5" s="17"/>
      <c r="F5" s="17"/>
      <c r="G5" s="17"/>
      <c r="H5" s="17"/>
      <c r="I5" s="17"/>
      <c r="J5" s="17"/>
      <c r="K5" s="138" t="s">
        <v>374</v>
      </c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7"/>
      <c r="AQ5" s="19"/>
    </row>
    <row r="6" spans="2:43" x14ac:dyDescent="0.25">
      <c r="B6" s="16"/>
      <c r="C6" s="17"/>
      <c r="D6" s="20" t="s">
        <v>4</v>
      </c>
      <c r="E6" s="17"/>
      <c r="F6" s="17"/>
      <c r="G6" s="17"/>
      <c r="H6" s="17"/>
      <c r="I6" s="17"/>
      <c r="J6" s="17"/>
      <c r="K6" s="29" t="s">
        <v>5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20" t="s">
        <v>6</v>
      </c>
      <c r="AL6" s="17"/>
      <c r="AM6" s="17"/>
      <c r="AN6" s="29" t="s">
        <v>5</v>
      </c>
      <c r="AO6" s="17"/>
      <c r="AP6" s="17"/>
      <c r="AQ6" s="19"/>
    </row>
    <row r="7" spans="2:43" x14ac:dyDescent="0.25">
      <c r="B7" s="16"/>
      <c r="C7" s="17"/>
      <c r="D7" s="20" t="s">
        <v>7</v>
      </c>
      <c r="E7" s="17"/>
      <c r="F7" s="17"/>
      <c r="G7" s="17"/>
      <c r="H7" s="17"/>
      <c r="I7" s="17"/>
      <c r="J7" s="17"/>
      <c r="K7" s="29" t="s">
        <v>8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0" t="s">
        <v>9</v>
      </c>
      <c r="AL7" s="17"/>
      <c r="AM7" s="17"/>
      <c r="AN7" s="9" t="s">
        <v>14</v>
      </c>
      <c r="AO7" s="10"/>
      <c r="AP7" s="10"/>
      <c r="AQ7" s="19"/>
    </row>
    <row r="8" spans="2:43" x14ac:dyDescent="0.25">
      <c r="B8" s="16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9"/>
    </row>
    <row r="9" spans="2:43" x14ac:dyDescent="0.25">
      <c r="B9" s="16"/>
      <c r="C9" s="17"/>
      <c r="D9" s="20" t="s">
        <v>10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20" t="s">
        <v>11</v>
      </c>
      <c r="AL9" s="17"/>
      <c r="AM9" s="17"/>
      <c r="AN9" s="29" t="s">
        <v>5</v>
      </c>
      <c r="AO9" s="17"/>
      <c r="AP9" s="17"/>
      <c r="AQ9" s="19"/>
    </row>
    <row r="10" spans="2:43" x14ac:dyDescent="0.25">
      <c r="B10" s="16"/>
      <c r="C10" s="17"/>
      <c r="D10" s="17"/>
      <c r="E10" s="29" t="s">
        <v>8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0" t="s">
        <v>12</v>
      </c>
      <c r="AL10" s="17"/>
      <c r="AM10" s="17"/>
      <c r="AN10" s="29" t="s">
        <v>5</v>
      </c>
      <c r="AO10" s="17"/>
      <c r="AP10" s="17"/>
      <c r="AQ10" s="19"/>
    </row>
    <row r="11" spans="2:43" x14ac:dyDescent="0.25">
      <c r="B11" s="16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9"/>
    </row>
    <row r="12" spans="2:43" x14ac:dyDescent="0.25">
      <c r="B12" s="16"/>
      <c r="C12" s="17"/>
      <c r="D12" s="20" t="s">
        <v>13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20" t="s">
        <v>11</v>
      </c>
      <c r="AL12" s="17"/>
      <c r="AM12" s="17"/>
      <c r="AN12" s="11" t="s">
        <v>14</v>
      </c>
      <c r="AO12" s="11"/>
      <c r="AP12" s="11"/>
      <c r="AQ12" s="19"/>
    </row>
    <row r="13" spans="2:43" x14ac:dyDescent="0.25">
      <c r="B13" s="16"/>
      <c r="C13" s="17"/>
      <c r="D13" s="17"/>
      <c r="E13" s="11" t="s">
        <v>14</v>
      </c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00"/>
      <c r="AK13" s="20" t="s">
        <v>12</v>
      </c>
      <c r="AL13" s="17"/>
      <c r="AM13" s="17"/>
      <c r="AN13" s="11" t="s">
        <v>14</v>
      </c>
      <c r="AO13" s="11"/>
      <c r="AP13" s="11"/>
      <c r="AQ13" s="19"/>
    </row>
    <row r="14" spans="2:43" x14ac:dyDescent="0.25">
      <c r="B14" s="16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9"/>
    </row>
    <row r="15" spans="2:43" x14ac:dyDescent="0.25">
      <c r="B15" s="16"/>
      <c r="C15" s="17"/>
      <c r="D15" s="20" t="s">
        <v>15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20" t="s">
        <v>11</v>
      </c>
      <c r="AL15" s="17"/>
      <c r="AM15" s="17"/>
      <c r="AN15" s="29" t="s">
        <v>5</v>
      </c>
      <c r="AO15" s="17"/>
      <c r="AP15" s="17"/>
      <c r="AQ15" s="19"/>
    </row>
    <row r="16" spans="2:43" x14ac:dyDescent="0.25">
      <c r="B16" s="16"/>
      <c r="C16" s="17"/>
      <c r="D16" s="17"/>
      <c r="E16" s="29" t="s">
        <v>8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0" t="s">
        <v>12</v>
      </c>
      <c r="AL16" s="17"/>
      <c r="AM16" s="17"/>
      <c r="AN16" s="29" t="s">
        <v>5</v>
      </c>
      <c r="AO16" s="17"/>
      <c r="AP16" s="17"/>
      <c r="AQ16" s="19"/>
    </row>
    <row r="17" spans="1:43" x14ac:dyDescent="0.25"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9"/>
    </row>
    <row r="18" spans="1:43" x14ac:dyDescent="0.25">
      <c r="B18" s="16"/>
      <c r="C18" s="17"/>
      <c r="D18" s="20" t="s">
        <v>16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20" t="s">
        <v>11</v>
      </c>
      <c r="AL18" s="17"/>
      <c r="AM18" s="17"/>
      <c r="AN18" s="29" t="s">
        <v>5</v>
      </c>
      <c r="AO18" s="17"/>
      <c r="AP18" s="17"/>
      <c r="AQ18" s="19"/>
    </row>
    <row r="19" spans="1:43" x14ac:dyDescent="0.25">
      <c r="B19" s="16"/>
      <c r="C19" s="17"/>
      <c r="D19" s="17"/>
      <c r="E19" s="29" t="s">
        <v>8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0" t="s">
        <v>12</v>
      </c>
      <c r="AL19" s="17"/>
      <c r="AM19" s="17"/>
      <c r="AN19" s="29" t="s">
        <v>5</v>
      </c>
      <c r="AO19" s="17"/>
      <c r="AP19" s="17"/>
      <c r="AQ19" s="19"/>
    </row>
    <row r="20" spans="1:43" x14ac:dyDescent="0.25"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9"/>
    </row>
    <row r="21" spans="1:43" x14ac:dyDescent="0.25">
      <c r="B21" s="16"/>
      <c r="C21" s="17"/>
      <c r="D21" s="20" t="s">
        <v>17</v>
      </c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9"/>
    </row>
    <row r="22" spans="1:43" ht="132.75" customHeight="1" x14ac:dyDescent="0.25">
      <c r="B22" s="16"/>
      <c r="C22" s="17"/>
      <c r="D22" s="17"/>
      <c r="E22" s="39" t="s">
        <v>18</v>
      </c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17"/>
      <c r="AP22" s="17"/>
      <c r="AQ22" s="19"/>
    </row>
    <row r="23" spans="1:43" ht="24" customHeight="1" x14ac:dyDescent="0.25"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9"/>
    </row>
    <row r="24" spans="1:43" x14ac:dyDescent="0.25">
      <c r="B24" s="16"/>
      <c r="C24" s="17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7"/>
      <c r="AQ24" s="19"/>
    </row>
    <row r="25" spans="1:43" x14ac:dyDescent="0.25">
      <c r="A25" s="23"/>
      <c r="B25" s="24"/>
      <c r="C25" s="25"/>
      <c r="D25" s="140" t="s">
        <v>19</v>
      </c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2">
        <f>W28</f>
        <v>0</v>
      </c>
      <c r="AL25" s="143"/>
      <c r="AM25" s="143"/>
      <c r="AN25" s="143"/>
      <c r="AO25" s="143"/>
      <c r="AP25" s="25"/>
      <c r="AQ25" s="26"/>
    </row>
    <row r="26" spans="1:43" x14ac:dyDescent="0.25">
      <c r="A26" s="23"/>
      <c r="B26" s="24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6"/>
    </row>
    <row r="27" spans="1:43" x14ac:dyDescent="0.25">
      <c r="A27" s="23"/>
      <c r="B27" s="24"/>
      <c r="C27" s="25"/>
      <c r="D27" s="25"/>
      <c r="E27" s="25"/>
      <c r="F27" s="25"/>
      <c r="G27" s="25"/>
      <c r="H27" s="25"/>
      <c r="I27" s="25"/>
      <c r="J27" s="25"/>
      <c r="K27" s="25"/>
      <c r="L27" s="144" t="s">
        <v>20</v>
      </c>
      <c r="M27" s="144"/>
      <c r="N27" s="144"/>
      <c r="O27" s="144"/>
      <c r="P27" s="144"/>
      <c r="Q27" s="25"/>
      <c r="R27" s="25"/>
      <c r="S27" s="25"/>
      <c r="T27" s="25"/>
      <c r="U27" s="25"/>
      <c r="V27" s="25"/>
      <c r="W27" s="144" t="s">
        <v>21</v>
      </c>
      <c r="X27" s="144"/>
      <c r="Y27" s="144"/>
      <c r="Z27" s="144"/>
      <c r="AA27" s="144"/>
      <c r="AB27" s="144"/>
      <c r="AC27" s="144"/>
      <c r="AD27" s="144"/>
      <c r="AE27" s="144"/>
      <c r="AF27" s="25"/>
      <c r="AG27" s="25"/>
      <c r="AH27" s="25"/>
      <c r="AI27" s="25"/>
      <c r="AJ27" s="25"/>
      <c r="AK27" s="144" t="s">
        <v>22</v>
      </c>
      <c r="AL27" s="144"/>
      <c r="AM27" s="144"/>
      <c r="AN27" s="144"/>
      <c r="AO27" s="144"/>
      <c r="AP27" s="25"/>
      <c r="AQ27" s="26"/>
    </row>
    <row r="28" spans="1:43" x14ac:dyDescent="0.25">
      <c r="A28" s="145"/>
      <c r="B28" s="146"/>
      <c r="C28" s="147"/>
      <c r="D28" s="20" t="s">
        <v>23</v>
      </c>
      <c r="E28" s="147"/>
      <c r="F28" s="20" t="s">
        <v>24</v>
      </c>
      <c r="G28" s="147"/>
      <c r="H28" s="147"/>
      <c r="I28" s="147"/>
      <c r="J28" s="147"/>
      <c r="K28" s="147"/>
      <c r="L28" s="148">
        <v>0.21</v>
      </c>
      <c r="M28" s="149"/>
      <c r="N28" s="149"/>
      <c r="O28" s="149"/>
      <c r="P28" s="149"/>
      <c r="Q28" s="147"/>
      <c r="R28" s="147"/>
      <c r="S28" s="147"/>
      <c r="T28" s="147"/>
      <c r="U28" s="147"/>
      <c r="V28" s="147"/>
      <c r="W28" s="150">
        <f>AG50</f>
        <v>0</v>
      </c>
      <c r="X28" s="149"/>
      <c r="Y28" s="149"/>
      <c r="Z28" s="149"/>
      <c r="AA28" s="149"/>
      <c r="AB28" s="149"/>
      <c r="AC28" s="149"/>
      <c r="AD28" s="149"/>
      <c r="AE28" s="149"/>
      <c r="AF28" s="147"/>
      <c r="AG28" s="147"/>
      <c r="AH28" s="147"/>
      <c r="AI28" s="147"/>
      <c r="AJ28" s="147"/>
      <c r="AK28" s="150">
        <f>W28*L28</f>
        <v>0</v>
      </c>
      <c r="AL28" s="149"/>
      <c r="AM28" s="149"/>
      <c r="AN28" s="149"/>
      <c r="AO28" s="149"/>
      <c r="AP28" s="147"/>
      <c r="AQ28" s="151"/>
    </row>
    <row r="29" spans="1:43" x14ac:dyDescent="0.25">
      <c r="A29" s="145"/>
      <c r="B29" s="146"/>
      <c r="C29" s="147"/>
      <c r="D29" s="147"/>
      <c r="E29" s="147"/>
      <c r="F29" s="20" t="s">
        <v>25</v>
      </c>
      <c r="G29" s="147"/>
      <c r="H29" s="147"/>
      <c r="I29" s="147"/>
      <c r="J29" s="147"/>
      <c r="K29" s="147"/>
      <c r="L29" s="148">
        <v>0.15</v>
      </c>
      <c r="M29" s="149"/>
      <c r="N29" s="149"/>
      <c r="O29" s="149"/>
      <c r="P29" s="149"/>
      <c r="Q29" s="147"/>
      <c r="R29" s="147"/>
      <c r="S29" s="147"/>
      <c r="T29" s="147"/>
      <c r="U29" s="147"/>
      <c r="V29" s="147"/>
      <c r="W29" s="150">
        <v>0</v>
      </c>
      <c r="X29" s="149"/>
      <c r="Y29" s="149"/>
      <c r="Z29" s="149"/>
      <c r="AA29" s="149"/>
      <c r="AB29" s="149"/>
      <c r="AC29" s="149"/>
      <c r="AD29" s="149"/>
      <c r="AE29" s="149"/>
      <c r="AF29" s="147"/>
      <c r="AG29" s="147"/>
      <c r="AH29" s="147"/>
      <c r="AI29" s="147"/>
      <c r="AJ29" s="147"/>
      <c r="AK29" s="150">
        <v>0</v>
      </c>
      <c r="AL29" s="149"/>
      <c r="AM29" s="149"/>
      <c r="AN29" s="149"/>
      <c r="AO29" s="149"/>
      <c r="AP29" s="147"/>
      <c r="AQ29" s="151"/>
    </row>
    <row r="30" spans="1:43" x14ac:dyDescent="0.25">
      <c r="A30" s="23"/>
      <c r="B30" s="24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6"/>
    </row>
    <row r="31" spans="1:43" ht="27" customHeight="1" x14ac:dyDescent="0.25">
      <c r="A31" s="23"/>
      <c r="B31" s="24"/>
      <c r="C31" s="152"/>
      <c r="D31" s="153" t="s">
        <v>26</v>
      </c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5" t="s">
        <v>27</v>
      </c>
      <c r="U31" s="154"/>
      <c r="V31" s="154"/>
      <c r="W31" s="154"/>
      <c r="X31" s="156" t="s">
        <v>28</v>
      </c>
      <c r="Y31" s="157"/>
      <c r="Z31" s="157"/>
      <c r="AA31" s="157"/>
      <c r="AB31" s="157"/>
      <c r="AC31" s="154"/>
      <c r="AD31" s="154"/>
      <c r="AE31" s="154"/>
      <c r="AF31" s="154"/>
      <c r="AG31" s="154"/>
      <c r="AH31" s="154"/>
      <c r="AI31" s="154"/>
      <c r="AJ31" s="154"/>
      <c r="AK31" s="158">
        <f>AK25+AK28</f>
        <v>0</v>
      </c>
      <c r="AL31" s="157"/>
      <c r="AM31" s="157"/>
      <c r="AN31" s="157"/>
      <c r="AO31" s="159"/>
      <c r="AP31" s="152"/>
      <c r="AQ31" s="160"/>
    </row>
    <row r="32" spans="1:43" x14ac:dyDescent="0.25">
      <c r="A32" s="23"/>
      <c r="B32" s="2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6"/>
    </row>
    <row r="33" spans="1:44" x14ac:dyDescent="0.25">
      <c r="A33" s="23"/>
      <c r="B33" s="57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03"/>
      <c r="Z33" s="103"/>
      <c r="AA33" s="103"/>
      <c r="AB33" s="103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4"/>
    </row>
    <row r="34" spans="1:44" x14ac:dyDescent="0.25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</row>
    <row r="35" spans="1:44" x14ac:dyDescent="0.25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</row>
    <row r="36" spans="1:44" x14ac:dyDescent="0.25">
      <c r="B36" s="17"/>
      <c r="C36" s="161"/>
      <c r="D36" s="161"/>
      <c r="E36" s="161"/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61"/>
      <c r="Z36" s="161"/>
      <c r="AA36" s="161"/>
      <c r="AB36" s="161"/>
      <c r="AC36" s="161"/>
      <c r="AD36" s="161"/>
      <c r="AE36" s="161"/>
      <c r="AF36" s="161"/>
      <c r="AG36" s="161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7"/>
    </row>
    <row r="37" spans="1:44" x14ac:dyDescent="0.25">
      <c r="A37" s="23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2"/>
    </row>
    <row r="38" spans="1:44" ht="18" x14ac:dyDescent="0.25">
      <c r="A38" s="23"/>
      <c r="B38" s="24"/>
      <c r="C38" s="18" t="s">
        <v>29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6"/>
    </row>
    <row r="39" spans="1:44" x14ac:dyDescent="0.25">
      <c r="A39" s="23"/>
      <c r="B39" s="24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6"/>
    </row>
    <row r="40" spans="1:44" x14ac:dyDescent="0.25">
      <c r="A40" s="162"/>
      <c r="B40" s="163"/>
      <c r="C40" s="20" t="s">
        <v>1</v>
      </c>
      <c r="D40" s="164"/>
      <c r="E40" s="164"/>
      <c r="F40" s="164"/>
      <c r="G40" s="164"/>
      <c r="H40" s="164"/>
      <c r="I40" s="164"/>
      <c r="J40" s="164"/>
      <c r="K40" s="164"/>
      <c r="L40" s="164" t="s">
        <v>2</v>
      </c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5"/>
    </row>
    <row r="41" spans="1:44" x14ac:dyDescent="0.25">
      <c r="A41" s="166"/>
      <c r="B41" s="167"/>
      <c r="C41" s="168" t="s">
        <v>3</v>
      </c>
      <c r="D41" s="169"/>
      <c r="E41" s="169"/>
      <c r="F41" s="169"/>
      <c r="G41" s="169"/>
      <c r="H41" s="169"/>
      <c r="I41" s="169"/>
      <c r="J41" s="169"/>
      <c r="K41" s="169"/>
      <c r="L41" s="27" t="str">
        <f>K5</f>
        <v>VŠE Praha - Stavební úpravy stávajících suterénních prostor v sekci B a C - Elektrotechnika</v>
      </c>
      <c r="M41" s="170"/>
      <c r="N41" s="170"/>
      <c r="O41" s="170"/>
      <c r="P41" s="170"/>
      <c r="Q41" s="170"/>
      <c r="R41" s="170"/>
      <c r="S41" s="170"/>
      <c r="T41" s="170"/>
      <c r="U41" s="170"/>
      <c r="V41" s="170"/>
      <c r="W41" s="170"/>
      <c r="X41" s="170"/>
      <c r="Y41" s="170"/>
      <c r="Z41" s="170"/>
      <c r="AA41" s="170"/>
      <c r="AB41" s="170"/>
      <c r="AC41" s="170"/>
      <c r="AD41" s="170"/>
      <c r="AE41" s="170"/>
      <c r="AF41" s="170"/>
      <c r="AG41" s="170"/>
      <c r="AH41" s="170"/>
      <c r="AI41" s="170"/>
      <c r="AJ41" s="170"/>
      <c r="AK41" s="170"/>
      <c r="AL41" s="170"/>
      <c r="AM41" s="170"/>
      <c r="AN41" s="170"/>
      <c r="AO41" s="170"/>
      <c r="AP41" s="169"/>
      <c r="AQ41" s="171"/>
    </row>
    <row r="42" spans="1:44" x14ac:dyDescent="0.25">
      <c r="A42" s="23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6"/>
    </row>
    <row r="43" spans="1:44" x14ac:dyDescent="0.25">
      <c r="A43" s="23"/>
      <c r="B43" s="24"/>
      <c r="C43" s="20" t="s">
        <v>7</v>
      </c>
      <c r="D43" s="25"/>
      <c r="E43" s="25"/>
      <c r="F43" s="25"/>
      <c r="G43" s="25"/>
      <c r="H43" s="25"/>
      <c r="I43" s="25"/>
      <c r="J43" s="25"/>
      <c r="K43" s="25"/>
      <c r="L43" s="172" t="s">
        <v>8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0" t="s">
        <v>9</v>
      </c>
      <c r="AJ43" s="25"/>
      <c r="AK43" s="25"/>
      <c r="AL43" s="25"/>
      <c r="AM43" s="173" t="str">
        <f>$AN$7</f>
        <v>Vyplň údaj</v>
      </c>
      <c r="AN43" s="173"/>
      <c r="AO43" s="25"/>
      <c r="AP43" s="25"/>
      <c r="AQ43" s="26"/>
    </row>
    <row r="44" spans="1:44" x14ac:dyDescent="0.25">
      <c r="A44" s="23"/>
      <c r="B44" s="24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6"/>
    </row>
    <row r="45" spans="1:44" x14ac:dyDescent="0.25">
      <c r="A45" s="23"/>
      <c r="B45" s="24"/>
      <c r="C45" s="20" t="s">
        <v>10</v>
      </c>
      <c r="D45" s="25"/>
      <c r="E45" s="25"/>
      <c r="F45" s="25"/>
      <c r="G45" s="25"/>
      <c r="H45" s="25"/>
      <c r="I45" s="25"/>
      <c r="J45" s="25"/>
      <c r="K45" s="25"/>
      <c r="L45" s="164" t="s">
        <v>8</v>
      </c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0" t="s">
        <v>15</v>
      </c>
      <c r="AJ45" s="25"/>
      <c r="AK45" s="25"/>
      <c r="AL45" s="25"/>
      <c r="AM45" s="174" t="s">
        <v>8</v>
      </c>
      <c r="AN45" s="175"/>
      <c r="AO45" s="175"/>
      <c r="AP45" s="175"/>
      <c r="AQ45" s="26"/>
    </row>
    <row r="46" spans="1:44" x14ac:dyDescent="0.25">
      <c r="A46" s="23"/>
      <c r="B46" s="24"/>
      <c r="C46" s="20" t="s">
        <v>13</v>
      </c>
      <c r="D46" s="25"/>
      <c r="E46" s="25"/>
      <c r="F46" s="25"/>
      <c r="G46" s="25"/>
      <c r="H46" s="25"/>
      <c r="I46" s="25"/>
      <c r="J46" s="25"/>
      <c r="K46" s="25"/>
      <c r="L46" s="164" t="str">
        <f>IF(E13= "Vyplň údaj","",E13)</f>
        <v/>
      </c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0" t="s">
        <v>16</v>
      </c>
      <c r="AJ46" s="25"/>
      <c r="AK46" s="25"/>
      <c r="AL46" s="25"/>
      <c r="AM46" s="174" t="s">
        <v>8</v>
      </c>
      <c r="AN46" s="175"/>
      <c r="AO46" s="175"/>
      <c r="AP46" s="175"/>
      <c r="AQ46" s="26"/>
    </row>
    <row r="47" spans="1:44" x14ac:dyDescent="0.2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6"/>
    </row>
    <row r="48" spans="1:44" ht="26.25" customHeight="1" x14ac:dyDescent="0.25">
      <c r="A48" s="23"/>
      <c r="B48" s="24"/>
      <c r="C48" s="176" t="s">
        <v>30</v>
      </c>
      <c r="D48" s="177"/>
      <c r="E48" s="177"/>
      <c r="F48" s="177"/>
      <c r="G48" s="177"/>
      <c r="H48" s="53"/>
      <c r="I48" s="178" t="s">
        <v>31</v>
      </c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7"/>
      <c r="AE48" s="177"/>
      <c r="AF48" s="177"/>
      <c r="AG48" s="179" t="s">
        <v>32</v>
      </c>
      <c r="AH48" s="177"/>
      <c r="AI48" s="177"/>
      <c r="AJ48" s="177"/>
      <c r="AK48" s="177"/>
      <c r="AL48" s="177"/>
      <c r="AM48" s="177"/>
      <c r="AN48" s="178" t="s">
        <v>33</v>
      </c>
      <c r="AO48" s="177"/>
      <c r="AP48" s="177"/>
      <c r="AQ48" s="180"/>
    </row>
    <row r="49" spans="1:43" x14ac:dyDescent="0.25">
      <c r="A49" s="23"/>
      <c r="B49" s="24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6"/>
    </row>
    <row r="50" spans="1:43" ht="15.75" x14ac:dyDescent="0.25">
      <c r="A50" s="181"/>
      <c r="B50" s="182"/>
      <c r="C50" s="69" t="s">
        <v>35</v>
      </c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  <c r="AA50" s="183"/>
      <c r="AB50" s="183"/>
      <c r="AC50" s="183"/>
      <c r="AD50" s="183"/>
      <c r="AE50" s="183"/>
      <c r="AF50" s="183"/>
      <c r="AG50" s="184">
        <f>SUM(AG51:AM62)</f>
        <v>0</v>
      </c>
      <c r="AH50" s="184"/>
      <c r="AI50" s="184"/>
      <c r="AJ50" s="184"/>
      <c r="AK50" s="184"/>
      <c r="AL50" s="184"/>
      <c r="AM50" s="184"/>
      <c r="AN50" s="185">
        <f>SUM(AN51:AP62)</f>
        <v>0</v>
      </c>
      <c r="AO50" s="185"/>
      <c r="AP50" s="185"/>
      <c r="AQ50" s="186" t="s">
        <v>5</v>
      </c>
    </row>
    <row r="51" spans="1:43" ht="27" customHeight="1" x14ac:dyDescent="0.25">
      <c r="A51" s="187"/>
      <c r="B51" s="188"/>
      <c r="C51" s="189"/>
      <c r="D51" s="190" t="s">
        <v>36</v>
      </c>
      <c r="E51" s="190"/>
      <c r="F51" s="190"/>
      <c r="G51" s="190"/>
      <c r="H51" s="190"/>
      <c r="I51" s="191"/>
      <c r="J51" s="190" t="s">
        <v>37</v>
      </c>
      <c r="K51" s="190"/>
      <c r="L51" s="190"/>
      <c r="M51" s="190"/>
      <c r="N51" s="190"/>
      <c r="O51" s="190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2">
        <f>'20250201-1 - Elektroinsta...'!F32</f>
        <v>0</v>
      </c>
      <c r="AH51" s="193"/>
      <c r="AI51" s="193"/>
      <c r="AJ51" s="193"/>
      <c r="AK51" s="193"/>
      <c r="AL51" s="193"/>
      <c r="AM51" s="193"/>
      <c r="AN51" s="192">
        <f>'20250201-1 - Elektroinsta...'!J35</f>
        <v>0</v>
      </c>
      <c r="AO51" s="193"/>
      <c r="AP51" s="193"/>
      <c r="AQ51" s="194"/>
    </row>
    <row r="52" spans="1:43" ht="27" customHeight="1" x14ac:dyDescent="0.25">
      <c r="A52" s="187"/>
      <c r="B52" s="188"/>
      <c r="C52" s="189"/>
      <c r="D52" s="190" t="s">
        <v>38</v>
      </c>
      <c r="E52" s="190"/>
      <c r="F52" s="190"/>
      <c r="G52" s="190"/>
      <c r="H52" s="190"/>
      <c r="I52" s="191"/>
      <c r="J52" s="190" t="s">
        <v>39</v>
      </c>
      <c r="K52" s="190"/>
      <c r="L52" s="190"/>
      <c r="M52" s="190"/>
      <c r="N52" s="190"/>
      <c r="O52" s="190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2">
        <f>'20250201-2 - Rozváděče'!F33</f>
        <v>0</v>
      </c>
      <c r="AH52" s="193"/>
      <c r="AI52" s="193"/>
      <c r="AJ52" s="193"/>
      <c r="AK52" s="193"/>
      <c r="AL52" s="193"/>
      <c r="AM52" s="193"/>
      <c r="AN52" s="192">
        <f>'20250201-2 - Rozváděče'!J36</f>
        <v>0</v>
      </c>
      <c r="AO52" s="193"/>
      <c r="AP52" s="193"/>
      <c r="AQ52" s="194"/>
    </row>
    <row r="53" spans="1:43" ht="27" customHeight="1" x14ac:dyDescent="0.25">
      <c r="A53" s="187"/>
      <c r="B53" s="188"/>
      <c r="C53" s="189"/>
      <c r="D53" s="190" t="s">
        <v>40</v>
      </c>
      <c r="E53" s="190"/>
      <c r="F53" s="190"/>
      <c r="G53" s="190"/>
      <c r="H53" s="190"/>
      <c r="I53" s="191"/>
      <c r="J53" s="190" t="s">
        <v>41</v>
      </c>
      <c r="K53" s="190"/>
      <c r="L53" s="190"/>
      <c r="M53" s="190"/>
      <c r="N53" s="190"/>
      <c r="O53" s="190"/>
      <c r="P53" s="190"/>
      <c r="Q53" s="190"/>
      <c r="R53" s="190"/>
      <c r="S53" s="190"/>
      <c r="T53" s="190"/>
      <c r="U53" s="190"/>
      <c r="V53" s="190"/>
      <c r="W53" s="190"/>
      <c r="X53" s="190"/>
      <c r="Y53" s="190"/>
      <c r="Z53" s="190"/>
      <c r="AA53" s="190"/>
      <c r="AB53" s="190"/>
      <c r="AC53" s="190"/>
      <c r="AD53" s="190"/>
      <c r="AE53" s="190"/>
      <c r="AF53" s="190"/>
      <c r="AG53" s="192">
        <f>'20250201-3 - Svítidla'!F33</f>
        <v>0</v>
      </c>
      <c r="AH53" s="193"/>
      <c r="AI53" s="193"/>
      <c r="AJ53" s="193"/>
      <c r="AK53" s="193"/>
      <c r="AL53" s="193"/>
      <c r="AM53" s="193"/>
      <c r="AN53" s="192">
        <f>'20250201-3 - Svítidla'!J36</f>
        <v>0</v>
      </c>
      <c r="AO53" s="193"/>
      <c r="AP53" s="193"/>
      <c r="AQ53" s="194"/>
    </row>
    <row r="54" spans="1:43" ht="27" customHeight="1" x14ac:dyDescent="0.25">
      <c r="A54" s="187"/>
      <c r="B54" s="188"/>
      <c r="C54" s="189"/>
      <c r="D54" s="190" t="s">
        <v>42</v>
      </c>
      <c r="E54" s="190"/>
      <c r="F54" s="190"/>
      <c r="G54" s="190"/>
      <c r="H54" s="190"/>
      <c r="I54" s="191"/>
      <c r="J54" s="190" t="s">
        <v>43</v>
      </c>
      <c r="K54" s="190"/>
      <c r="L54" s="190"/>
      <c r="M54" s="190"/>
      <c r="N54" s="190"/>
      <c r="O54" s="190"/>
      <c r="P54" s="190"/>
      <c r="Q54" s="190"/>
      <c r="R54" s="190"/>
      <c r="S54" s="190"/>
      <c r="T54" s="190"/>
      <c r="U54" s="190"/>
      <c r="V54" s="190"/>
      <c r="W54" s="190"/>
      <c r="X54" s="190"/>
      <c r="Y54" s="190"/>
      <c r="Z54" s="190"/>
      <c r="AA54" s="190"/>
      <c r="AB54" s="190"/>
      <c r="AC54" s="190"/>
      <c r="AD54" s="190"/>
      <c r="AE54" s="190"/>
      <c r="AF54" s="190"/>
      <c r="AG54" s="192">
        <f>'20250201-4 - Ostatní - ve...'!F33</f>
        <v>0</v>
      </c>
      <c r="AH54" s="193"/>
      <c r="AI54" s="193"/>
      <c r="AJ54" s="193"/>
      <c r="AK54" s="193"/>
      <c r="AL54" s="193"/>
      <c r="AM54" s="193"/>
      <c r="AN54" s="192">
        <f>'20250201-4 - Ostatní - ve...'!J36</f>
        <v>0</v>
      </c>
      <c r="AO54" s="193"/>
      <c r="AP54" s="193"/>
      <c r="AQ54" s="194"/>
    </row>
    <row r="55" spans="1:43" ht="27" customHeight="1" x14ac:dyDescent="0.25">
      <c r="A55" s="187"/>
      <c r="B55" s="188"/>
      <c r="C55" s="189"/>
      <c r="D55" s="190" t="s">
        <v>44</v>
      </c>
      <c r="E55" s="190"/>
      <c r="F55" s="190"/>
      <c r="G55" s="190"/>
      <c r="H55" s="190"/>
      <c r="I55" s="191"/>
      <c r="J55" s="190" t="s">
        <v>45</v>
      </c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92">
        <f>'20250201-5 - Pomocné stav...'!F33</f>
        <v>0</v>
      </c>
      <c r="AH55" s="193"/>
      <c r="AI55" s="193"/>
      <c r="AJ55" s="193"/>
      <c r="AK55" s="193"/>
      <c r="AL55" s="193"/>
      <c r="AM55" s="193"/>
      <c r="AN55" s="192">
        <f>'20250201-5 - Pomocné stav...'!J36</f>
        <v>0</v>
      </c>
      <c r="AO55" s="193"/>
      <c r="AP55" s="193"/>
      <c r="AQ55" s="194"/>
    </row>
    <row r="56" spans="1:43" ht="27" customHeight="1" x14ac:dyDescent="0.25">
      <c r="A56" s="187"/>
      <c r="B56" s="188"/>
      <c r="C56" s="195"/>
      <c r="D56" s="196" t="s">
        <v>369</v>
      </c>
      <c r="E56" s="196"/>
      <c r="F56" s="196"/>
      <c r="G56" s="196"/>
      <c r="H56" s="196"/>
      <c r="I56" s="197"/>
      <c r="J56" s="196" t="s">
        <v>368</v>
      </c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196"/>
      <c r="AF56" s="196"/>
      <c r="AG56" s="198">
        <f>'20250201-6 - UKS'!F33</f>
        <v>0</v>
      </c>
      <c r="AH56" s="199"/>
      <c r="AI56" s="199"/>
      <c r="AJ56" s="199"/>
      <c r="AK56" s="199"/>
      <c r="AL56" s="199"/>
      <c r="AM56" s="199"/>
      <c r="AN56" s="198">
        <f>'20250201-6 - UKS'!J36</f>
        <v>0</v>
      </c>
      <c r="AO56" s="199"/>
      <c r="AP56" s="199"/>
      <c r="AQ56" s="194"/>
    </row>
    <row r="57" spans="1:43" ht="27" customHeight="1" x14ac:dyDescent="0.25">
      <c r="A57" s="187"/>
      <c r="B57" s="188"/>
      <c r="C57" s="195"/>
      <c r="D57" s="196" t="s">
        <v>370</v>
      </c>
      <c r="E57" s="196"/>
      <c r="F57" s="196"/>
      <c r="G57" s="196"/>
      <c r="H57" s="196"/>
      <c r="I57" s="197"/>
      <c r="J57" s="196" t="s">
        <v>445</v>
      </c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196"/>
      <c r="AF57" s="196"/>
      <c r="AG57" s="198">
        <f>'20250201-7 - SKV'!F33</f>
        <v>0</v>
      </c>
      <c r="AH57" s="199"/>
      <c r="AI57" s="199"/>
      <c r="AJ57" s="199"/>
      <c r="AK57" s="199"/>
      <c r="AL57" s="199"/>
      <c r="AM57" s="199"/>
      <c r="AN57" s="198">
        <f>'20250201-7 - SKV'!J36</f>
        <v>0</v>
      </c>
      <c r="AO57" s="199"/>
      <c r="AP57" s="199"/>
      <c r="AQ57" s="194"/>
    </row>
    <row r="58" spans="1:43" ht="27" customHeight="1" x14ac:dyDescent="0.25">
      <c r="A58" s="187"/>
      <c r="B58" s="188"/>
      <c r="C58" s="195"/>
      <c r="D58" s="196" t="s">
        <v>371</v>
      </c>
      <c r="E58" s="196"/>
      <c r="F58" s="196"/>
      <c r="G58" s="196"/>
      <c r="H58" s="196"/>
      <c r="I58" s="197"/>
      <c r="J58" s="196" t="s">
        <v>348</v>
      </c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196"/>
      <c r="AF58" s="196"/>
      <c r="AG58" s="198">
        <f>'20250201-8 - PTZS'!F33</f>
        <v>0</v>
      </c>
      <c r="AH58" s="199"/>
      <c r="AI58" s="199"/>
      <c r="AJ58" s="199"/>
      <c r="AK58" s="199"/>
      <c r="AL58" s="199"/>
      <c r="AM58" s="199"/>
      <c r="AN58" s="198">
        <f>'20250201-8 - PTZS'!J36</f>
        <v>0</v>
      </c>
      <c r="AO58" s="199"/>
      <c r="AP58" s="199"/>
      <c r="AQ58" s="194"/>
    </row>
    <row r="59" spans="1:43" ht="27" customHeight="1" x14ac:dyDescent="0.25">
      <c r="A59" s="187"/>
      <c r="B59" s="188"/>
      <c r="C59" s="195"/>
      <c r="D59" s="196" t="s">
        <v>372</v>
      </c>
      <c r="E59" s="196"/>
      <c r="F59" s="196"/>
      <c r="G59" s="196"/>
      <c r="H59" s="196"/>
      <c r="I59" s="197"/>
      <c r="J59" s="196" t="s">
        <v>349</v>
      </c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196"/>
      <c r="AF59" s="196"/>
      <c r="AG59" s="198">
        <f>'20250201-9 - EPS'!F33</f>
        <v>0</v>
      </c>
      <c r="AH59" s="199"/>
      <c r="AI59" s="199"/>
      <c r="AJ59" s="199"/>
      <c r="AK59" s="199"/>
      <c r="AL59" s="199"/>
      <c r="AM59" s="199"/>
      <c r="AN59" s="198">
        <f>'20250201-9 - EPS'!J36</f>
        <v>0</v>
      </c>
      <c r="AO59" s="199"/>
      <c r="AP59" s="199"/>
      <c r="AQ59" s="194"/>
    </row>
    <row r="60" spans="1:43" ht="27" customHeight="1" x14ac:dyDescent="0.25">
      <c r="A60" s="187"/>
      <c r="B60" s="188"/>
      <c r="C60" s="195"/>
      <c r="D60" s="196" t="s">
        <v>373</v>
      </c>
      <c r="E60" s="196"/>
      <c r="F60" s="196"/>
      <c r="G60" s="196"/>
      <c r="H60" s="196"/>
      <c r="I60" s="197"/>
      <c r="J60" s="196" t="s">
        <v>353</v>
      </c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196"/>
      <c r="AF60" s="196"/>
      <c r="AG60" s="198">
        <f>'20250201-10 - ERO'!F33</f>
        <v>0</v>
      </c>
      <c r="AH60" s="199"/>
      <c r="AI60" s="199"/>
      <c r="AJ60" s="199"/>
      <c r="AK60" s="199"/>
      <c r="AL60" s="199"/>
      <c r="AM60" s="199"/>
      <c r="AN60" s="198">
        <f>'20250201-10 - ERO'!J36</f>
        <v>0</v>
      </c>
      <c r="AO60" s="199"/>
      <c r="AP60" s="199"/>
      <c r="AQ60" s="194"/>
    </row>
    <row r="61" spans="1:43" ht="27" customHeight="1" x14ac:dyDescent="0.25">
      <c r="A61" s="187"/>
      <c r="B61" s="188"/>
      <c r="C61" s="195"/>
      <c r="D61" s="196" t="s">
        <v>442</v>
      </c>
      <c r="E61" s="196"/>
      <c r="F61" s="196"/>
      <c r="G61" s="196"/>
      <c r="H61" s="196"/>
      <c r="I61" s="197"/>
      <c r="J61" s="196" t="s">
        <v>355</v>
      </c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V61" s="196"/>
      <c r="W61" s="196"/>
      <c r="X61" s="196"/>
      <c r="Y61" s="196"/>
      <c r="Z61" s="196"/>
      <c r="AA61" s="196"/>
      <c r="AB61" s="196"/>
      <c r="AC61" s="196"/>
      <c r="AD61" s="196"/>
      <c r="AE61" s="196"/>
      <c r="AF61" s="196"/>
      <c r="AG61" s="198">
        <f>'20250201-11 - Trasy'!F33</f>
        <v>0</v>
      </c>
      <c r="AH61" s="199"/>
      <c r="AI61" s="199"/>
      <c r="AJ61" s="199"/>
      <c r="AK61" s="199"/>
      <c r="AL61" s="199"/>
      <c r="AM61" s="199"/>
      <c r="AN61" s="198">
        <f>'20250201-11 - Trasy'!J36</f>
        <v>0</v>
      </c>
      <c r="AO61" s="199"/>
      <c r="AP61" s="199"/>
      <c r="AQ61" s="194"/>
    </row>
    <row r="62" spans="1:43" ht="27" customHeight="1" x14ac:dyDescent="0.25">
      <c r="A62" s="187"/>
      <c r="B62" s="188"/>
      <c r="C62" s="195"/>
      <c r="D62" s="196" t="s">
        <v>443</v>
      </c>
      <c r="E62" s="196"/>
      <c r="F62" s="196"/>
      <c r="G62" s="196"/>
      <c r="H62" s="196"/>
      <c r="I62" s="197"/>
      <c r="J62" s="196" t="s">
        <v>444</v>
      </c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196"/>
      <c r="AF62" s="196"/>
      <c r="AG62" s="198">
        <f>'20250201-12 Ostatní - slabop.'!F33</f>
        <v>0</v>
      </c>
      <c r="AH62" s="199"/>
      <c r="AI62" s="199"/>
      <c r="AJ62" s="199"/>
      <c r="AK62" s="199"/>
      <c r="AL62" s="199"/>
      <c r="AM62" s="199"/>
      <c r="AN62" s="198">
        <f>'20250201-12 Ostatní - slabop.'!F36</f>
        <v>0</v>
      </c>
      <c r="AO62" s="199"/>
      <c r="AP62" s="199"/>
      <c r="AQ62" s="194"/>
    </row>
    <row r="63" spans="1:43" x14ac:dyDescent="0.25">
      <c r="A63" s="23"/>
      <c r="B63" s="24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6"/>
    </row>
    <row r="64" spans="1:43" x14ac:dyDescent="0.25">
      <c r="A64" s="23"/>
      <c r="B64" s="57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9"/>
    </row>
  </sheetData>
  <sheetProtection algorithmName="SHA-512" hashValue="m4JYR5JbbmkE0X7CyHbjxrTDGaq3djCyk7IzQahzqby8pAWlR857ohN6lYIq8ArYuJXtu3QqmQaCcg9nHiQcLw==" saltValue="LPRReajGS5qJdrGAcgPr3w==" spinCount="100000" sheet="1" objects="1" scenarios="1"/>
  <mergeCells count="77">
    <mergeCell ref="D58:H58"/>
    <mergeCell ref="J58:AF58"/>
    <mergeCell ref="AG58:AM58"/>
    <mergeCell ref="AN58:AP58"/>
    <mergeCell ref="AN48:AP48"/>
    <mergeCell ref="AG50:AM50"/>
    <mergeCell ref="AN50:AP50"/>
    <mergeCell ref="AG51:AM51"/>
    <mergeCell ref="AN53:AP53"/>
    <mergeCell ref="AN52:AP52"/>
    <mergeCell ref="AN51:AP51"/>
    <mergeCell ref="D51:H51"/>
    <mergeCell ref="J51:AF51"/>
    <mergeCell ref="D52:H52"/>
    <mergeCell ref="J52:AF52"/>
    <mergeCell ref="AG52:AM52"/>
    <mergeCell ref="D55:H55"/>
    <mergeCell ref="J55:AF55"/>
    <mergeCell ref="AG55:AM55"/>
    <mergeCell ref="AN55:AP55"/>
    <mergeCell ref="D57:H57"/>
    <mergeCell ref="J57:AF57"/>
    <mergeCell ref="AG57:AM57"/>
    <mergeCell ref="AN57:AP57"/>
    <mergeCell ref="D54:H54"/>
    <mergeCell ref="J54:AF54"/>
    <mergeCell ref="AG54:AM54"/>
    <mergeCell ref="AN54:AP54"/>
    <mergeCell ref="D53:H53"/>
    <mergeCell ref="J53:AF53"/>
    <mergeCell ref="AG53:AM53"/>
    <mergeCell ref="K4:AO4"/>
    <mergeCell ref="K5:AO5"/>
    <mergeCell ref="E13:AJ13"/>
    <mergeCell ref="E22:AN22"/>
    <mergeCell ref="AK25:AO25"/>
    <mergeCell ref="AN12:AP12"/>
    <mergeCell ref="AN13:AP13"/>
    <mergeCell ref="AM46:AP46"/>
    <mergeCell ref="L28:P28"/>
    <mergeCell ref="W28:AE28"/>
    <mergeCell ref="AK28:AO28"/>
    <mergeCell ref="L29:P29"/>
    <mergeCell ref="W29:AE29"/>
    <mergeCell ref="AK29:AO29"/>
    <mergeCell ref="L27:P27"/>
    <mergeCell ref="W27:AE27"/>
    <mergeCell ref="AK27:AO27"/>
    <mergeCell ref="AN7:AP7"/>
    <mergeCell ref="D56:H56"/>
    <mergeCell ref="J56:AF56"/>
    <mergeCell ref="AG56:AM56"/>
    <mergeCell ref="AN56:AP56"/>
    <mergeCell ref="X31:AB31"/>
    <mergeCell ref="AK31:AO31"/>
    <mergeCell ref="L41:AO41"/>
    <mergeCell ref="AM43:AN43"/>
    <mergeCell ref="AM45:AP45"/>
    <mergeCell ref="C48:G48"/>
    <mergeCell ref="I48:AF48"/>
    <mergeCell ref="AG48:AM48"/>
    <mergeCell ref="D62:H62"/>
    <mergeCell ref="J62:AF62"/>
    <mergeCell ref="AG62:AM62"/>
    <mergeCell ref="AN62:AP62"/>
    <mergeCell ref="D59:H59"/>
    <mergeCell ref="J59:AF59"/>
    <mergeCell ref="AG59:AM59"/>
    <mergeCell ref="AN59:AP59"/>
    <mergeCell ref="D60:H60"/>
    <mergeCell ref="J60:AF60"/>
    <mergeCell ref="AG60:AM60"/>
    <mergeCell ref="AN60:AP60"/>
    <mergeCell ref="D61:H61"/>
    <mergeCell ref="J61:AF61"/>
    <mergeCell ref="AG61:AM61"/>
    <mergeCell ref="AN61:AP61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7D333-9553-458C-AFED-16DFEF821221}">
  <dimension ref="A3:J74"/>
  <sheetViews>
    <sheetView showGridLines="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D4" s="113" t="s">
        <v>46</v>
      </c>
      <c r="J4" s="19"/>
    </row>
    <row r="5" spans="1:10" x14ac:dyDescent="0.25">
      <c r="B5" s="16"/>
      <c r="J5" s="19"/>
    </row>
    <row r="6" spans="1:10" x14ac:dyDescent="0.25">
      <c r="B6" s="16"/>
      <c r="D6" s="114" t="s">
        <v>3</v>
      </c>
      <c r="J6" s="19"/>
    </row>
    <row r="7" spans="1:10" ht="30.75" customHeight="1" x14ac:dyDescent="0.25">
      <c r="B7" s="16"/>
      <c r="E7" s="115" t="str">
        <f>'Rekapitulace stavby'!K5</f>
        <v>VŠE Praha - Stavební úpravy stávajících suterénních prostor v sekci B a C - Elektrotechnika</v>
      </c>
      <c r="F7" s="116"/>
      <c r="G7" s="116"/>
      <c r="H7" s="116"/>
      <c r="J7" s="19"/>
    </row>
    <row r="8" spans="1:10" x14ac:dyDescent="0.25">
      <c r="A8" s="23"/>
      <c r="B8" s="24"/>
      <c r="C8" s="23"/>
      <c r="D8" s="114" t="s">
        <v>47</v>
      </c>
      <c r="E8" s="23"/>
      <c r="F8" s="23"/>
      <c r="G8" s="23"/>
      <c r="H8" s="23"/>
      <c r="I8" s="23"/>
      <c r="J8" s="26"/>
    </row>
    <row r="9" spans="1:10" ht="15" customHeight="1" x14ac:dyDescent="0.25">
      <c r="A9" s="23"/>
      <c r="B9" s="24"/>
      <c r="C9" s="23"/>
      <c r="D9" s="23"/>
      <c r="E9" s="105" t="s">
        <v>434</v>
      </c>
      <c r="F9" s="106"/>
      <c r="G9" s="106"/>
      <c r="H9" s="106"/>
      <c r="I9" s="23"/>
      <c r="J9" s="26"/>
    </row>
    <row r="10" spans="1:10" x14ac:dyDescent="0.25">
      <c r="A10" s="23"/>
      <c r="B10" s="24"/>
      <c r="C10" s="23"/>
      <c r="D10" s="23"/>
      <c r="E10" s="23"/>
      <c r="F10" s="23"/>
      <c r="G10" s="23"/>
      <c r="H10" s="23"/>
      <c r="I10" s="23"/>
      <c r="J10" s="26"/>
    </row>
    <row r="11" spans="1:10" x14ac:dyDescent="0.25">
      <c r="A11" s="23"/>
      <c r="B11" s="24"/>
      <c r="C11" s="23"/>
      <c r="D11" s="114" t="s">
        <v>4</v>
      </c>
      <c r="E11" s="23"/>
      <c r="F11" s="117" t="s">
        <v>5</v>
      </c>
      <c r="G11" s="23"/>
      <c r="H11" s="23"/>
      <c r="I11" s="114" t="s">
        <v>6</v>
      </c>
      <c r="J11" s="30" t="s">
        <v>5</v>
      </c>
    </row>
    <row r="12" spans="1:10" x14ac:dyDescent="0.25">
      <c r="A12" s="23"/>
      <c r="B12" s="24"/>
      <c r="C12" s="23"/>
      <c r="D12" s="114" t="s">
        <v>7</v>
      </c>
      <c r="E12" s="23"/>
      <c r="F12" s="117" t="s">
        <v>8</v>
      </c>
      <c r="G12" s="23"/>
      <c r="H12" s="23"/>
      <c r="I12" s="114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3"/>
      <c r="D13" s="23"/>
      <c r="E13" s="23"/>
      <c r="F13" s="23"/>
      <c r="G13" s="23"/>
      <c r="H13" s="23"/>
      <c r="I13" s="23"/>
      <c r="J13" s="26"/>
    </row>
    <row r="14" spans="1:10" x14ac:dyDescent="0.25">
      <c r="A14" s="23"/>
      <c r="B14" s="24"/>
      <c r="C14" s="23"/>
      <c r="D14" s="114" t="s">
        <v>10</v>
      </c>
      <c r="E14" s="23"/>
      <c r="F14" s="23"/>
      <c r="G14" s="23"/>
      <c r="H14" s="23"/>
      <c r="I14" s="114" t="s">
        <v>11</v>
      </c>
      <c r="J14" s="30" t="s">
        <v>5</v>
      </c>
    </row>
    <row r="15" spans="1:10" x14ac:dyDescent="0.25">
      <c r="A15" s="23"/>
      <c r="B15" s="24"/>
      <c r="C15" s="23"/>
      <c r="D15" s="23"/>
      <c r="E15" s="117" t="s">
        <v>8</v>
      </c>
      <c r="F15" s="23"/>
      <c r="G15" s="23"/>
      <c r="H15" s="23"/>
      <c r="I15" s="114" t="s">
        <v>12</v>
      </c>
      <c r="J15" s="30" t="s">
        <v>5</v>
      </c>
    </row>
    <row r="16" spans="1:10" x14ac:dyDescent="0.25">
      <c r="A16" s="23"/>
      <c r="B16" s="24"/>
      <c r="C16" s="23"/>
      <c r="D16" s="23"/>
      <c r="E16" s="23"/>
      <c r="F16" s="23"/>
      <c r="G16" s="23"/>
      <c r="H16" s="23"/>
      <c r="I16" s="23"/>
      <c r="J16" s="26"/>
    </row>
    <row r="17" spans="1:10" x14ac:dyDescent="0.25">
      <c r="A17" s="23"/>
      <c r="B17" s="24"/>
      <c r="C17" s="23"/>
      <c r="D17" s="114" t="s">
        <v>13</v>
      </c>
      <c r="E17" s="23"/>
      <c r="F17" s="23"/>
      <c r="G17" s="23"/>
      <c r="H17" s="23"/>
      <c r="I17" s="114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3"/>
      <c r="D18" s="23"/>
      <c r="E18" s="91" t="str">
        <f>'Rekapitulace stavby'!E13</f>
        <v>Vyplň údaj</v>
      </c>
      <c r="F18" s="92"/>
      <c r="G18" s="92"/>
      <c r="H18" s="92"/>
      <c r="I18" s="114" t="s">
        <v>12</v>
      </c>
      <c r="J18" s="33" t="str">
        <f>'Rekapitulace stavby'!AN13</f>
        <v>Vyplň údaj</v>
      </c>
    </row>
    <row r="19" spans="1:10" x14ac:dyDescent="0.25">
      <c r="A19" s="23"/>
      <c r="B19" s="24"/>
      <c r="C19" s="23"/>
      <c r="D19" s="23"/>
      <c r="E19" s="23"/>
      <c r="F19" s="23"/>
      <c r="G19" s="23"/>
      <c r="H19" s="23"/>
      <c r="I19" s="23"/>
      <c r="J19" s="26"/>
    </row>
    <row r="20" spans="1:10" x14ac:dyDescent="0.25">
      <c r="A20" s="23"/>
      <c r="B20" s="24"/>
      <c r="C20" s="23"/>
      <c r="D20" s="114" t="s">
        <v>15</v>
      </c>
      <c r="E20" s="23"/>
      <c r="F20" s="23"/>
      <c r="G20" s="23"/>
      <c r="H20" s="23"/>
      <c r="I20" s="114" t="s">
        <v>11</v>
      </c>
      <c r="J20" s="30" t="s">
        <v>5</v>
      </c>
    </row>
    <row r="21" spans="1:10" x14ac:dyDescent="0.25">
      <c r="A21" s="23"/>
      <c r="B21" s="24"/>
      <c r="C21" s="23"/>
      <c r="D21" s="23"/>
      <c r="E21" s="117" t="s">
        <v>8</v>
      </c>
      <c r="F21" s="23"/>
      <c r="G21" s="23"/>
      <c r="H21" s="23"/>
      <c r="I21" s="114" t="s">
        <v>12</v>
      </c>
      <c r="J21" s="30" t="s">
        <v>5</v>
      </c>
    </row>
    <row r="22" spans="1:10" x14ac:dyDescent="0.25">
      <c r="A22" s="23"/>
      <c r="B22" s="24"/>
      <c r="C22" s="23"/>
      <c r="D22" s="23"/>
      <c r="E22" s="23"/>
      <c r="F22" s="23"/>
      <c r="G22" s="23"/>
      <c r="H22" s="23"/>
      <c r="I22" s="23"/>
      <c r="J22" s="26"/>
    </row>
    <row r="23" spans="1:10" x14ac:dyDescent="0.25">
      <c r="A23" s="23"/>
      <c r="B23" s="24"/>
      <c r="C23" s="23"/>
      <c r="D23" s="114" t="s">
        <v>16</v>
      </c>
      <c r="E23" s="23"/>
      <c r="F23" s="23"/>
      <c r="G23" s="23"/>
      <c r="H23" s="23"/>
      <c r="I23" s="114" t="s">
        <v>11</v>
      </c>
      <c r="J23" s="30" t="s">
        <v>5</v>
      </c>
    </row>
    <row r="24" spans="1:10" x14ac:dyDescent="0.25">
      <c r="A24" s="23"/>
      <c r="B24" s="24"/>
      <c r="C24" s="23"/>
      <c r="D24" s="23"/>
      <c r="E24" s="117" t="s">
        <v>8</v>
      </c>
      <c r="F24" s="23"/>
      <c r="G24" s="23"/>
      <c r="H24" s="23"/>
      <c r="I24" s="114" t="s">
        <v>12</v>
      </c>
      <c r="J24" s="30" t="s">
        <v>5</v>
      </c>
    </row>
    <row r="25" spans="1:10" x14ac:dyDescent="0.25">
      <c r="A25" s="23"/>
      <c r="B25" s="24"/>
      <c r="C25" s="23"/>
      <c r="D25" s="23"/>
      <c r="E25" s="23"/>
      <c r="F25" s="23"/>
      <c r="G25" s="23"/>
      <c r="H25" s="23"/>
      <c r="I25" s="23"/>
      <c r="J25" s="26"/>
    </row>
    <row r="26" spans="1:10" x14ac:dyDescent="0.25">
      <c r="A26" s="23"/>
      <c r="B26" s="24"/>
      <c r="C26" s="23"/>
      <c r="D26" s="114" t="s">
        <v>17</v>
      </c>
      <c r="E26" s="23"/>
      <c r="F26" s="23"/>
      <c r="G26" s="23"/>
      <c r="H26" s="23"/>
      <c r="I26" s="23"/>
      <c r="J26" s="26"/>
    </row>
    <row r="27" spans="1:10" x14ac:dyDescent="0.25">
      <c r="A27" s="36"/>
      <c r="B27" s="37"/>
      <c r="C27" s="36"/>
      <c r="D27" s="36"/>
      <c r="E27" s="118" t="s">
        <v>5</v>
      </c>
      <c r="F27" s="118"/>
      <c r="G27" s="118"/>
      <c r="H27" s="118"/>
      <c r="I27" s="36"/>
      <c r="J27" s="40"/>
    </row>
    <row r="28" spans="1:10" x14ac:dyDescent="0.25">
      <c r="A28" s="23"/>
      <c r="B28" s="24"/>
      <c r="C28" s="23"/>
      <c r="D28" s="23"/>
      <c r="E28" s="23"/>
      <c r="F28" s="23"/>
      <c r="G28" s="23"/>
      <c r="H28" s="23"/>
      <c r="I28" s="23"/>
      <c r="J28" s="26"/>
    </row>
    <row r="29" spans="1:10" x14ac:dyDescent="0.25">
      <c r="A29" s="23"/>
      <c r="B29" s="24"/>
      <c r="C29" s="23"/>
      <c r="D29" s="41"/>
      <c r="E29" s="41"/>
      <c r="F29" s="41"/>
      <c r="G29" s="41"/>
      <c r="H29" s="41"/>
      <c r="I29" s="41"/>
      <c r="J29" s="42"/>
    </row>
    <row r="30" spans="1:10" ht="15.75" x14ac:dyDescent="0.25">
      <c r="A30" s="23"/>
      <c r="B30" s="24"/>
      <c r="C30" s="23"/>
      <c r="D30" s="119" t="s">
        <v>19</v>
      </c>
      <c r="E30" s="23"/>
      <c r="F30" s="23"/>
      <c r="G30" s="23"/>
      <c r="H30" s="23"/>
      <c r="I30" s="23"/>
      <c r="J30" s="44">
        <f>F33</f>
        <v>0</v>
      </c>
    </row>
    <row r="31" spans="1:10" x14ac:dyDescent="0.25">
      <c r="A31" s="23"/>
      <c r="B31" s="24"/>
      <c r="C31" s="23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3"/>
      <c r="D32" s="23"/>
      <c r="E32" s="23"/>
      <c r="F32" s="120" t="s">
        <v>21</v>
      </c>
      <c r="G32" s="23"/>
      <c r="H32" s="23"/>
      <c r="I32" s="120" t="s">
        <v>20</v>
      </c>
      <c r="J32" s="46" t="s">
        <v>22</v>
      </c>
    </row>
    <row r="33" spans="1:10" x14ac:dyDescent="0.25">
      <c r="A33" s="23"/>
      <c r="B33" s="24"/>
      <c r="C33" s="23"/>
      <c r="D33" s="121" t="s">
        <v>23</v>
      </c>
      <c r="E33" s="114" t="s">
        <v>24</v>
      </c>
      <c r="F33" s="122">
        <f>J55</f>
        <v>0</v>
      </c>
      <c r="G33" s="23"/>
      <c r="H33" s="23"/>
      <c r="I33" s="123">
        <v>0.21</v>
      </c>
      <c r="J33" s="50">
        <f>I33*F33</f>
        <v>0</v>
      </c>
    </row>
    <row r="34" spans="1:10" x14ac:dyDescent="0.25">
      <c r="A34" s="23"/>
      <c r="B34" s="24"/>
      <c r="C34" s="23"/>
      <c r="D34" s="23"/>
      <c r="E34" s="114" t="s">
        <v>25</v>
      </c>
      <c r="F34" s="122">
        <v>0</v>
      </c>
      <c r="G34" s="23"/>
      <c r="H34" s="23"/>
      <c r="I34" s="123">
        <v>0.15</v>
      </c>
      <c r="J34" s="50">
        <v>0</v>
      </c>
    </row>
    <row r="35" spans="1:10" x14ac:dyDescent="0.25">
      <c r="A35" s="23"/>
      <c r="B35" s="24"/>
      <c r="C35" s="23"/>
      <c r="D35" s="23"/>
      <c r="E35" s="23"/>
      <c r="F35" s="23"/>
      <c r="G35" s="23"/>
      <c r="H35" s="23"/>
      <c r="I35" s="23"/>
      <c r="J35" s="26"/>
    </row>
    <row r="36" spans="1:10" ht="15.75" x14ac:dyDescent="0.25">
      <c r="A36" s="23"/>
      <c r="B36" s="24"/>
      <c r="C36" s="124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F33+J33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13" t="s">
        <v>49</v>
      </c>
      <c r="D42" s="23"/>
      <c r="E42" s="23"/>
      <c r="F42" s="23"/>
      <c r="G42" s="23"/>
      <c r="H42" s="23"/>
      <c r="I42" s="23"/>
      <c r="J42" s="26"/>
    </row>
    <row r="43" spans="1:10" x14ac:dyDescent="0.25">
      <c r="A43" s="23"/>
      <c r="B43" s="24"/>
      <c r="C43" s="23"/>
      <c r="D43" s="23"/>
      <c r="E43" s="23"/>
      <c r="F43" s="23"/>
      <c r="G43" s="23"/>
      <c r="H43" s="23"/>
      <c r="I43" s="23"/>
      <c r="J43" s="26"/>
    </row>
    <row r="44" spans="1:10" x14ac:dyDescent="0.25">
      <c r="A44" s="23"/>
      <c r="B44" s="24"/>
      <c r="C44" s="114" t="s">
        <v>3</v>
      </c>
      <c r="D44" s="23"/>
      <c r="E44" s="23"/>
      <c r="F44" s="23"/>
      <c r="G44" s="23"/>
      <c r="H44" s="23"/>
      <c r="I44" s="23"/>
      <c r="J44" s="26"/>
    </row>
    <row r="45" spans="1:10" ht="24.75" customHeight="1" x14ac:dyDescent="0.25">
      <c r="A45" s="23"/>
      <c r="B45" s="24"/>
      <c r="C45" s="23"/>
      <c r="D45" s="23"/>
      <c r="E45" s="115" t="str">
        <f>'Rekapitulace stavby'!K5</f>
        <v>VŠE Praha - Stavební úpravy stávajících suterénních prostor v sekci B a C - Elektrotechnika</v>
      </c>
      <c r="F45" s="116"/>
      <c r="G45" s="116"/>
      <c r="H45" s="116"/>
      <c r="I45" s="23"/>
      <c r="J45" s="26"/>
    </row>
    <row r="46" spans="1:10" x14ac:dyDescent="0.25">
      <c r="A46" s="23"/>
      <c r="B46" s="24"/>
      <c r="C46" s="114" t="s">
        <v>47</v>
      </c>
      <c r="D46" s="23"/>
      <c r="E46" s="23"/>
      <c r="F46" s="23"/>
      <c r="G46" s="23"/>
      <c r="H46" s="23"/>
      <c r="I46" s="23"/>
      <c r="J46" s="26"/>
    </row>
    <row r="47" spans="1:10" ht="15" customHeight="1" x14ac:dyDescent="0.25">
      <c r="A47" s="23"/>
      <c r="B47" s="24"/>
      <c r="C47" s="23"/>
      <c r="D47" s="23"/>
      <c r="E47" s="105" t="str">
        <f>E9</f>
        <v>20250201-9 Elektrická požární signalizace (EPS)</v>
      </c>
      <c r="F47" s="106"/>
      <c r="G47" s="106"/>
      <c r="H47" s="106"/>
      <c r="I47" s="23"/>
      <c r="J47" s="26"/>
    </row>
    <row r="48" spans="1:10" x14ac:dyDescent="0.25">
      <c r="A48" s="23"/>
      <c r="B48" s="24"/>
      <c r="C48" s="23"/>
      <c r="D48" s="23"/>
      <c r="E48" s="23"/>
      <c r="F48" s="23"/>
      <c r="G48" s="23"/>
      <c r="H48" s="23"/>
      <c r="I48" s="23"/>
      <c r="J48" s="26"/>
    </row>
    <row r="49" spans="1:10" x14ac:dyDescent="0.25">
      <c r="A49" s="23"/>
      <c r="B49" s="24"/>
      <c r="C49" s="114" t="s">
        <v>7</v>
      </c>
      <c r="D49" s="23"/>
      <c r="E49" s="23"/>
      <c r="F49" s="117" t="s">
        <v>8</v>
      </c>
      <c r="G49" s="23"/>
      <c r="H49" s="23"/>
      <c r="I49" s="114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3"/>
      <c r="D50" s="23"/>
      <c r="E50" s="23"/>
      <c r="F50" s="23"/>
      <c r="G50" s="23"/>
      <c r="H50" s="23"/>
      <c r="I50" s="23"/>
      <c r="J50" s="26"/>
    </row>
    <row r="51" spans="1:10" x14ac:dyDescent="0.25">
      <c r="A51" s="23"/>
      <c r="B51" s="24"/>
      <c r="C51" s="114" t="s">
        <v>10</v>
      </c>
      <c r="D51" s="23"/>
      <c r="E51" s="23"/>
      <c r="F51" s="117" t="s">
        <v>8</v>
      </c>
      <c r="G51" s="23"/>
      <c r="H51" s="23"/>
      <c r="I51" s="114" t="s">
        <v>15</v>
      </c>
      <c r="J51" s="63" t="s">
        <v>8</v>
      </c>
    </row>
    <row r="52" spans="1:10" x14ac:dyDescent="0.25">
      <c r="A52" s="23"/>
      <c r="B52" s="24"/>
      <c r="C52" s="114" t="s">
        <v>13</v>
      </c>
      <c r="D52" s="23"/>
      <c r="E52" s="23"/>
      <c r="F52" s="117" t="str">
        <f>IF(E18="","",E18)</f>
        <v>Vyplň údaj</v>
      </c>
      <c r="G52" s="23"/>
      <c r="H52" s="23"/>
      <c r="I52" s="114" t="s">
        <v>16</v>
      </c>
      <c r="J52" s="63" t="s">
        <v>8</v>
      </c>
    </row>
    <row r="53" spans="1:10" x14ac:dyDescent="0.25">
      <c r="A53" s="23"/>
      <c r="B53" s="24"/>
      <c r="C53" s="23"/>
      <c r="D53" s="23"/>
      <c r="E53" s="23"/>
      <c r="F53" s="23"/>
      <c r="G53" s="23"/>
      <c r="H53" s="23"/>
      <c r="I53" s="23"/>
      <c r="J53" s="26"/>
    </row>
    <row r="54" spans="1:10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15.75" x14ac:dyDescent="0.25">
      <c r="A55" s="23"/>
      <c r="B55" s="24"/>
      <c r="C55" s="125" t="s">
        <v>55</v>
      </c>
      <c r="D55" s="23"/>
      <c r="E55" s="23"/>
      <c r="F55" s="23"/>
      <c r="G55" s="23"/>
      <c r="H55" s="23"/>
      <c r="I55" s="23"/>
      <c r="J55" s="70">
        <f>J56</f>
        <v>0</v>
      </c>
    </row>
    <row r="56" spans="1:10" ht="15.75" x14ac:dyDescent="0.25">
      <c r="A56" s="71"/>
      <c r="B56" s="72"/>
      <c r="C56" s="71"/>
      <c r="D56" s="97" t="s">
        <v>56</v>
      </c>
      <c r="E56" s="101"/>
      <c r="F56" s="101" t="s">
        <v>349</v>
      </c>
      <c r="G56" s="71"/>
      <c r="H56" s="71"/>
      <c r="I56" s="71"/>
      <c r="J56" s="76">
        <f>SUM(J57:J73)</f>
        <v>0</v>
      </c>
    </row>
    <row r="57" spans="1:10" ht="24" x14ac:dyDescent="0.25">
      <c r="A57" s="23"/>
      <c r="B57" s="24"/>
      <c r="C57" s="88" t="s">
        <v>59</v>
      </c>
      <c r="D57" s="85" t="s">
        <v>75</v>
      </c>
      <c r="E57" s="78"/>
      <c r="F57" s="87" t="s">
        <v>456</v>
      </c>
      <c r="G57" s="88" t="s">
        <v>251</v>
      </c>
      <c r="H57" s="89">
        <v>6</v>
      </c>
      <c r="I57" s="3"/>
      <c r="J57" s="90">
        <f>ROUND(I57*H57,2)</f>
        <v>0</v>
      </c>
    </row>
    <row r="58" spans="1:10" x14ac:dyDescent="0.25">
      <c r="A58" s="23"/>
      <c r="B58" s="24"/>
      <c r="C58" s="77">
        <f>C57+1</f>
        <v>2</v>
      </c>
      <c r="D58" s="77" t="s">
        <v>60</v>
      </c>
      <c r="E58" s="78"/>
      <c r="F58" s="79" t="str">
        <f>"Montáž položky "&amp;(C58-1)</f>
        <v>Montáž položky 1</v>
      </c>
      <c r="G58" s="80" t="str">
        <f t="shared" ref="G58:H58" si="0">G57</f>
        <v>ks</v>
      </c>
      <c r="H58" s="127">
        <f t="shared" si="0"/>
        <v>6</v>
      </c>
      <c r="I58" s="8"/>
      <c r="J58" s="82">
        <f>ROUND(I58*H58,2)</f>
        <v>0</v>
      </c>
    </row>
    <row r="59" spans="1:10" x14ac:dyDescent="0.25">
      <c r="A59" s="71"/>
      <c r="B59" s="72"/>
      <c r="C59" s="88">
        <f>C58+1</f>
        <v>3</v>
      </c>
      <c r="D59" s="85" t="s">
        <v>75</v>
      </c>
      <c r="E59" s="78"/>
      <c r="F59" s="87" t="s">
        <v>350</v>
      </c>
      <c r="G59" s="88" t="s">
        <v>251</v>
      </c>
      <c r="H59" s="89">
        <v>2</v>
      </c>
      <c r="I59" s="3"/>
      <c r="J59" s="90">
        <f t="shared" ref="J59:J72" si="1">ROUND(I59*H59,2)</f>
        <v>0</v>
      </c>
    </row>
    <row r="60" spans="1:10" x14ac:dyDescent="0.25">
      <c r="A60" s="23"/>
      <c r="B60" s="24"/>
      <c r="C60" s="77">
        <f t="shared" ref="C60:C73" si="2">C59+1</f>
        <v>4</v>
      </c>
      <c r="D60" s="77" t="s">
        <v>60</v>
      </c>
      <c r="E60" s="78"/>
      <c r="F60" s="79" t="str">
        <f>"Montáž položky "&amp;(C60-1)</f>
        <v>Montáž položky 3</v>
      </c>
      <c r="G60" s="80" t="str">
        <f>G59</f>
        <v>ks</v>
      </c>
      <c r="H60" s="127">
        <f>H59</f>
        <v>2</v>
      </c>
      <c r="I60" s="8"/>
      <c r="J60" s="82">
        <f t="shared" si="1"/>
        <v>0</v>
      </c>
    </row>
    <row r="61" spans="1:10" ht="24" x14ac:dyDescent="0.25">
      <c r="A61" s="23"/>
      <c r="B61" s="24"/>
      <c r="C61" s="88">
        <f t="shared" si="2"/>
        <v>5</v>
      </c>
      <c r="D61" s="85" t="s">
        <v>75</v>
      </c>
      <c r="E61" s="86"/>
      <c r="F61" s="87" t="s">
        <v>351</v>
      </c>
      <c r="G61" s="88" t="s">
        <v>251</v>
      </c>
      <c r="H61" s="89">
        <v>2</v>
      </c>
      <c r="I61" s="3"/>
      <c r="J61" s="90">
        <f t="shared" si="1"/>
        <v>0</v>
      </c>
    </row>
    <row r="62" spans="1:10" x14ac:dyDescent="0.25">
      <c r="A62" s="71"/>
      <c r="B62" s="72"/>
      <c r="C62" s="77">
        <f t="shared" si="2"/>
        <v>6</v>
      </c>
      <c r="D62" s="77" t="s">
        <v>60</v>
      </c>
      <c r="E62" s="86"/>
      <c r="F62" s="79" t="str">
        <f>"Montáž položky "&amp;(C62-1)</f>
        <v>Montáž položky 5</v>
      </c>
      <c r="G62" s="80" t="str">
        <f>G61</f>
        <v>ks</v>
      </c>
      <c r="H62" s="127">
        <f>H61</f>
        <v>2</v>
      </c>
      <c r="I62" s="8"/>
      <c r="J62" s="82">
        <f t="shared" si="1"/>
        <v>0</v>
      </c>
    </row>
    <row r="63" spans="1:10" x14ac:dyDescent="0.25">
      <c r="A63" s="71"/>
      <c r="B63" s="72"/>
      <c r="C63" s="88">
        <f t="shared" si="2"/>
        <v>7</v>
      </c>
      <c r="D63" s="85" t="s">
        <v>75</v>
      </c>
      <c r="E63" s="86"/>
      <c r="F63" s="87" t="s">
        <v>352</v>
      </c>
      <c r="G63" s="88" t="s">
        <v>71</v>
      </c>
      <c r="H63" s="89">
        <v>90</v>
      </c>
      <c r="I63" s="3"/>
      <c r="J63" s="90">
        <f t="shared" si="1"/>
        <v>0</v>
      </c>
    </row>
    <row r="64" spans="1:10" x14ac:dyDescent="0.25">
      <c r="A64" s="71"/>
      <c r="B64" s="72"/>
      <c r="C64" s="77">
        <f t="shared" si="2"/>
        <v>8</v>
      </c>
      <c r="D64" s="77" t="s">
        <v>60</v>
      </c>
      <c r="E64" s="86"/>
      <c r="F64" s="79" t="str">
        <f>"Montáž položky "&amp;(C64-1)</f>
        <v>Montáž položky 7</v>
      </c>
      <c r="G64" s="80" t="str">
        <f>G63</f>
        <v>m</v>
      </c>
      <c r="H64" s="127">
        <f>H63</f>
        <v>90</v>
      </c>
      <c r="I64" s="8"/>
      <c r="J64" s="82">
        <f t="shared" si="1"/>
        <v>0</v>
      </c>
    </row>
    <row r="65" spans="1:10" x14ac:dyDescent="0.25">
      <c r="A65" s="23"/>
      <c r="B65" s="24"/>
      <c r="C65" s="88">
        <f t="shared" si="2"/>
        <v>9</v>
      </c>
      <c r="D65" s="85" t="s">
        <v>75</v>
      </c>
      <c r="E65" s="86"/>
      <c r="F65" s="87" t="s">
        <v>457</v>
      </c>
      <c r="G65" s="88" t="s">
        <v>251</v>
      </c>
      <c r="H65" s="89">
        <v>300</v>
      </c>
      <c r="I65" s="3"/>
      <c r="J65" s="90">
        <f t="shared" si="1"/>
        <v>0</v>
      </c>
    </row>
    <row r="66" spans="1:10" x14ac:dyDescent="0.25">
      <c r="A66" s="71"/>
      <c r="B66" s="72"/>
      <c r="C66" s="77">
        <f t="shared" si="2"/>
        <v>10</v>
      </c>
      <c r="D66" s="77" t="s">
        <v>60</v>
      </c>
      <c r="E66" s="86"/>
      <c r="F66" s="79" t="str">
        <f>"Montáž položky "&amp;(C66-1)</f>
        <v>Montáž položky 9</v>
      </c>
      <c r="G66" s="80" t="str">
        <f>G65</f>
        <v>ks</v>
      </c>
      <c r="H66" s="127">
        <f>H65</f>
        <v>300</v>
      </c>
      <c r="I66" s="8"/>
      <c r="J66" s="82">
        <f t="shared" si="1"/>
        <v>0</v>
      </c>
    </row>
    <row r="67" spans="1:10" ht="24" x14ac:dyDescent="0.25">
      <c r="A67" s="71"/>
      <c r="B67" s="72"/>
      <c r="C67" s="88">
        <f t="shared" si="2"/>
        <v>11</v>
      </c>
      <c r="D67" s="85" t="s">
        <v>75</v>
      </c>
      <c r="E67" s="86"/>
      <c r="F67" s="87" t="s">
        <v>361</v>
      </c>
      <c r="G67" s="88" t="s">
        <v>71</v>
      </c>
      <c r="H67" s="89">
        <v>6</v>
      </c>
      <c r="I67" s="3"/>
      <c r="J67" s="90">
        <f t="shared" si="1"/>
        <v>0</v>
      </c>
    </row>
    <row r="68" spans="1:10" x14ac:dyDescent="0.25">
      <c r="A68" s="71"/>
      <c r="B68" s="72"/>
      <c r="C68" s="77">
        <f t="shared" si="2"/>
        <v>12</v>
      </c>
      <c r="D68" s="77" t="s">
        <v>60</v>
      </c>
      <c r="E68" s="86"/>
      <c r="F68" s="79" t="str">
        <f>"Montáž položky "&amp;(C68-1)</f>
        <v>Montáž položky 11</v>
      </c>
      <c r="G68" s="80" t="str">
        <f>G67</f>
        <v>m</v>
      </c>
      <c r="H68" s="127">
        <f>H67</f>
        <v>6</v>
      </c>
      <c r="I68" s="8"/>
      <c r="J68" s="82">
        <f t="shared" si="1"/>
        <v>0</v>
      </c>
    </row>
    <row r="69" spans="1:10" x14ac:dyDescent="0.25">
      <c r="B69" s="16"/>
      <c r="C69" s="77">
        <f t="shared" si="2"/>
        <v>13</v>
      </c>
      <c r="D69" s="77" t="s">
        <v>60</v>
      </c>
      <c r="E69" s="86"/>
      <c r="F69" s="133" t="s">
        <v>458</v>
      </c>
      <c r="G69" s="134" t="s">
        <v>71</v>
      </c>
      <c r="H69" s="127">
        <v>5</v>
      </c>
      <c r="I69" s="8"/>
      <c r="J69" s="82">
        <f t="shared" si="1"/>
        <v>0</v>
      </c>
    </row>
    <row r="70" spans="1:10" x14ac:dyDescent="0.25">
      <c r="A70" s="71"/>
      <c r="B70" s="72"/>
      <c r="C70" s="88">
        <f t="shared" si="2"/>
        <v>14</v>
      </c>
      <c r="D70" s="85" t="s">
        <v>75</v>
      </c>
      <c r="E70" s="86"/>
      <c r="F70" s="87" t="s">
        <v>459</v>
      </c>
      <c r="G70" s="88" t="s">
        <v>251</v>
      </c>
      <c r="H70" s="89">
        <v>1</v>
      </c>
      <c r="I70" s="3"/>
      <c r="J70" s="90">
        <f t="shared" si="1"/>
        <v>0</v>
      </c>
    </row>
    <row r="71" spans="1:10" x14ac:dyDescent="0.25">
      <c r="A71" s="71"/>
      <c r="B71" s="72"/>
      <c r="C71" s="77">
        <f t="shared" si="2"/>
        <v>15</v>
      </c>
      <c r="D71" s="77" t="s">
        <v>60</v>
      </c>
      <c r="E71" s="86"/>
      <c r="F71" s="133" t="s">
        <v>460</v>
      </c>
      <c r="G71" s="134" t="s">
        <v>322</v>
      </c>
      <c r="H71" s="127">
        <v>4</v>
      </c>
      <c r="I71" s="8"/>
      <c r="J71" s="82">
        <f t="shared" si="1"/>
        <v>0</v>
      </c>
    </row>
    <row r="72" spans="1:10" x14ac:dyDescent="0.25">
      <c r="B72" s="16"/>
      <c r="C72" s="77">
        <f t="shared" si="2"/>
        <v>16</v>
      </c>
      <c r="D72" s="77" t="s">
        <v>60</v>
      </c>
      <c r="E72" s="86"/>
      <c r="F72" s="133" t="s">
        <v>461</v>
      </c>
      <c r="G72" s="134" t="s">
        <v>251</v>
      </c>
      <c r="H72" s="127">
        <v>1</v>
      </c>
      <c r="I72" s="8"/>
      <c r="J72" s="82">
        <f t="shared" si="1"/>
        <v>0</v>
      </c>
    </row>
    <row r="73" spans="1:10" x14ac:dyDescent="0.25">
      <c r="B73" s="16"/>
      <c r="C73" s="77">
        <f t="shared" si="2"/>
        <v>17</v>
      </c>
      <c r="D73" s="77" t="s">
        <v>60</v>
      </c>
      <c r="E73" s="86"/>
      <c r="F73" s="79" t="s">
        <v>347</v>
      </c>
      <c r="G73" s="80" t="s">
        <v>202</v>
      </c>
      <c r="H73" s="127">
        <v>1</v>
      </c>
      <c r="I73" s="130"/>
      <c r="J73" s="131">
        <f>ROUND(SUM(J57:J72)*0.05,2)</f>
        <v>0</v>
      </c>
    </row>
    <row r="74" spans="1:10" x14ac:dyDescent="0.25">
      <c r="B74" s="132"/>
      <c r="C74" s="58"/>
      <c r="D74" s="58"/>
      <c r="E74" s="58"/>
      <c r="F74" s="58"/>
      <c r="G74" s="58"/>
      <c r="H74" s="58"/>
      <c r="I74" s="58"/>
      <c r="J74" s="59"/>
    </row>
  </sheetData>
  <sheetProtection algorithmName="SHA-512" hashValue="veADVwNPoRwfNKt2ZWCvhdAUsruYnafdJZ7Gn2GtqNoYw3m/0D/4WKq1tclcbYUgCtgpHF8h/jHyzJj2Sgnx4w==" saltValue="YHEyf5GQ0CaiNGmzAdxDQQ==" spinCount="100000" sheet="1" objects="1" scenarios="1"/>
  <autoFilter ref="C54:J75" xr:uid="{3976EE8F-F6BE-42B7-96AB-137A514902CC}"/>
  <mergeCells count="6">
    <mergeCell ref="E47:H47"/>
    <mergeCell ref="E7:H7"/>
    <mergeCell ref="E9:H9"/>
    <mergeCell ref="E18:H18"/>
    <mergeCell ref="E27:H27"/>
    <mergeCell ref="E45:H45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2F18-0DE0-48F0-90AA-BE9563EDEE09}">
  <dimension ref="A3:J69"/>
  <sheetViews>
    <sheetView showGridLines="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D4" s="113" t="s">
        <v>46</v>
      </c>
      <c r="J4" s="19"/>
    </row>
    <row r="5" spans="1:10" x14ac:dyDescent="0.25">
      <c r="B5" s="16"/>
      <c r="J5" s="19"/>
    </row>
    <row r="6" spans="1:10" x14ac:dyDescent="0.25">
      <c r="B6" s="16"/>
      <c r="D6" s="114" t="s">
        <v>3</v>
      </c>
      <c r="J6" s="19"/>
    </row>
    <row r="7" spans="1:10" ht="30.75" customHeight="1" x14ac:dyDescent="0.25">
      <c r="B7" s="16"/>
      <c r="E7" s="115" t="str">
        <f>'Rekapitulace stavby'!K5</f>
        <v>VŠE Praha - Stavební úpravy stávajících suterénních prostor v sekci B a C - Elektrotechnika</v>
      </c>
      <c r="F7" s="116"/>
      <c r="G7" s="116"/>
      <c r="H7" s="116"/>
      <c r="J7" s="19"/>
    </row>
    <row r="8" spans="1:10" x14ac:dyDescent="0.25">
      <c r="A8" s="23"/>
      <c r="B8" s="24"/>
      <c r="C8" s="23"/>
      <c r="D8" s="114" t="s">
        <v>47</v>
      </c>
      <c r="E8" s="23"/>
      <c r="F8" s="23"/>
      <c r="G8" s="23"/>
      <c r="H8" s="23"/>
      <c r="I8" s="23"/>
      <c r="J8" s="26"/>
    </row>
    <row r="9" spans="1:10" ht="15" customHeight="1" x14ac:dyDescent="0.25">
      <c r="A9" s="23"/>
      <c r="B9" s="24"/>
      <c r="C9" s="23"/>
      <c r="D9" s="23"/>
      <c r="E9" s="105" t="s">
        <v>435</v>
      </c>
      <c r="F9" s="106"/>
      <c r="G9" s="106"/>
      <c r="H9" s="106"/>
      <c r="I9" s="23"/>
      <c r="J9" s="26"/>
    </row>
    <row r="10" spans="1:10" x14ac:dyDescent="0.25">
      <c r="A10" s="23"/>
      <c r="B10" s="24"/>
      <c r="C10" s="23"/>
      <c r="D10" s="23"/>
      <c r="E10" s="23"/>
      <c r="F10" s="23"/>
      <c r="G10" s="23"/>
      <c r="H10" s="23"/>
      <c r="I10" s="23"/>
      <c r="J10" s="26"/>
    </row>
    <row r="11" spans="1:10" x14ac:dyDescent="0.25">
      <c r="A11" s="23"/>
      <c r="B11" s="24"/>
      <c r="C11" s="23"/>
      <c r="D11" s="114" t="s">
        <v>4</v>
      </c>
      <c r="E11" s="23"/>
      <c r="F11" s="117" t="s">
        <v>5</v>
      </c>
      <c r="G11" s="23"/>
      <c r="H11" s="23"/>
      <c r="I11" s="114" t="s">
        <v>6</v>
      </c>
      <c r="J11" s="30" t="s">
        <v>5</v>
      </c>
    </row>
    <row r="12" spans="1:10" x14ac:dyDescent="0.25">
      <c r="A12" s="23"/>
      <c r="B12" s="24"/>
      <c r="C12" s="23"/>
      <c r="D12" s="114" t="s">
        <v>7</v>
      </c>
      <c r="E12" s="23"/>
      <c r="F12" s="117" t="s">
        <v>8</v>
      </c>
      <c r="G12" s="23"/>
      <c r="H12" s="23"/>
      <c r="I12" s="114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3"/>
      <c r="D13" s="23"/>
      <c r="E13" s="23"/>
      <c r="F13" s="23"/>
      <c r="G13" s="23"/>
      <c r="H13" s="23"/>
      <c r="I13" s="23"/>
      <c r="J13" s="26"/>
    </row>
    <row r="14" spans="1:10" x14ac:dyDescent="0.25">
      <c r="A14" s="23"/>
      <c r="B14" s="24"/>
      <c r="C14" s="23"/>
      <c r="D14" s="114" t="s">
        <v>10</v>
      </c>
      <c r="E14" s="23"/>
      <c r="F14" s="23"/>
      <c r="G14" s="23"/>
      <c r="H14" s="23"/>
      <c r="I14" s="114" t="s">
        <v>11</v>
      </c>
      <c r="J14" s="30" t="s">
        <v>5</v>
      </c>
    </row>
    <row r="15" spans="1:10" x14ac:dyDescent="0.25">
      <c r="A15" s="23"/>
      <c r="B15" s="24"/>
      <c r="C15" s="23"/>
      <c r="D15" s="23"/>
      <c r="E15" s="117" t="s">
        <v>8</v>
      </c>
      <c r="F15" s="23"/>
      <c r="G15" s="23"/>
      <c r="H15" s="23"/>
      <c r="I15" s="114" t="s">
        <v>12</v>
      </c>
      <c r="J15" s="30" t="s">
        <v>5</v>
      </c>
    </row>
    <row r="16" spans="1:10" x14ac:dyDescent="0.25">
      <c r="A16" s="23"/>
      <c r="B16" s="24"/>
      <c r="C16" s="23"/>
      <c r="D16" s="23"/>
      <c r="E16" s="23"/>
      <c r="F16" s="23"/>
      <c r="G16" s="23"/>
      <c r="H16" s="23"/>
      <c r="I16" s="23"/>
      <c r="J16" s="26"/>
    </row>
    <row r="17" spans="1:10" x14ac:dyDescent="0.25">
      <c r="A17" s="23"/>
      <c r="B17" s="24"/>
      <c r="C17" s="23"/>
      <c r="D17" s="114" t="s">
        <v>13</v>
      </c>
      <c r="E17" s="23"/>
      <c r="F17" s="23"/>
      <c r="G17" s="23"/>
      <c r="H17" s="23"/>
      <c r="I17" s="114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3"/>
      <c r="D18" s="23"/>
      <c r="E18" s="91" t="str">
        <f>'Rekapitulace stavby'!E13</f>
        <v>Vyplň údaj</v>
      </c>
      <c r="F18" s="92"/>
      <c r="G18" s="92"/>
      <c r="H18" s="92"/>
      <c r="I18" s="114" t="s">
        <v>12</v>
      </c>
      <c r="J18" s="33" t="str">
        <f>'Rekapitulace stavby'!AN13</f>
        <v>Vyplň údaj</v>
      </c>
    </row>
    <row r="19" spans="1:10" x14ac:dyDescent="0.25">
      <c r="A19" s="23"/>
      <c r="B19" s="24"/>
      <c r="C19" s="23"/>
      <c r="D19" s="23"/>
      <c r="E19" s="23"/>
      <c r="F19" s="23"/>
      <c r="G19" s="23"/>
      <c r="H19" s="23"/>
      <c r="I19" s="23"/>
      <c r="J19" s="26"/>
    </row>
    <row r="20" spans="1:10" x14ac:dyDescent="0.25">
      <c r="A20" s="23"/>
      <c r="B20" s="24"/>
      <c r="C20" s="23"/>
      <c r="D20" s="114" t="s">
        <v>15</v>
      </c>
      <c r="E20" s="23"/>
      <c r="F20" s="23"/>
      <c r="G20" s="23"/>
      <c r="H20" s="23"/>
      <c r="I20" s="114" t="s">
        <v>11</v>
      </c>
      <c r="J20" s="30" t="s">
        <v>5</v>
      </c>
    </row>
    <row r="21" spans="1:10" x14ac:dyDescent="0.25">
      <c r="A21" s="23"/>
      <c r="B21" s="24"/>
      <c r="C21" s="23"/>
      <c r="D21" s="23"/>
      <c r="E21" s="117" t="s">
        <v>8</v>
      </c>
      <c r="F21" s="23"/>
      <c r="G21" s="23"/>
      <c r="H21" s="23"/>
      <c r="I21" s="114" t="s">
        <v>12</v>
      </c>
      <c r="J21" s="30" t="s">
        <v>5</v>
      </c>
    </row>
    <row r="22" spans="1:10" x14ac:dyDescent="0.25">
      <c r="A22" s="23"/>
      <c r="B22" s="24"/>
      <c r="C22" s="23"/>
      <c r="D22" s="23"/>
      <c r="E22" s="23"/>
      <c r="F22" s="23"/>
      <c r="G22" s="23"/>
      <c r="H22" s="23"/>
      <c r="I22" s="23"/>
      <c r="J22" s="26"/>
    </row>
    <row r="23" spans="1:10" x14ac:dyDescent="0.25">
      <c r="A23" s="23"/>
      <c r="B23" s="24"/>
      <c r="C23" s="23"/>
      <c r="D23" s="114" t="s">
        <v>16</v>
      </c>
      <c r="E23" s="23"/>
      <c r="F23" s="23"/>
      <c r="G23" s="23"/>
      <c r="H23" s="23"/>
      <c r="I23" s="114" t="s">
        <v>11</v>
      </c>
      <c r="J23" s="30" t="s">
        <v>5</v>
      </c>
    </row>
    <row r="24" spans="1:10" x14ac:dyDescent="0.25">
      <c r="A24" s="23"/>
      <c r="B24" s="24"/>
      <c r="C24" s="23"/>
      <c r="D24" s="23"/>
      <c r="E24" s="117" t="s">
        <v>8</v>
      </c>
      <c r="F24" s="23"/>
      <c r="G24" s="23"/>
      <c r="H24" s="23"/>
      <c r="I24" s="114" t="s">
        <v>12</v>
      </c>
      <c r="J24" s="30" t="s">
        <v>5</v>
      </c>
    </row>
    <row r="25" spans="1:10" x14ac:dyDescent="0.25">
      <c r="A25" s="23"/>
      <c r="B25" s="24"/>
      <c r="C25" s="23"/>
      <c r="D25" s="23"/>
      <c r="E25" s="23"/>
      <c r="F25" s="23"/>
      <c r="G25" s="23"/>
      <c r="H25" s="23"/>
      <c r="I25" s="23"/>
      <c r="J25" s="26"/>
    </row>
    <row r="26" spans="1:10" x14ac:dyDescent="0.25">
      <c r="A26" s="23"/>
      <c r="B26" s="24"/>
      <c r="C26" s="23"/>
      <c r="D26" s="114" t="s">
        <v>17</v>
      </c>
      <c r="E26" s="23"/>
      <c r="F26" s="23"/>
      <c r="G26" s="23"/>
      <c r="H26" s="23"/>
      <c r="I26" s="23"/>
      <c r="J26" s="26"/>
    </row>
    <row r="27" spans="1:10" x14ac:dyDescent="0.25">
      <c r="A27" s="36"/>
      <c r="B27" s="37"/>
      <c r="C27" s="36"/>
      <c r="D27" s="36"/>
      <c r="E27" s="118" t="s">
        <v>5</v>
      </c>
      <c r="F27" s="118"/>
      <c r="G27" s="118"/>
      <c r="H27" s="118"/>
      <c r="I27" s="36"/>
      <c r="J27" s="40"/>
    </row>
    <row r="28" spans="1:10" x14ac:dyDescent="0.25">
      <c r="A28" s="23"/>
      <c r="B28" s="24"/>
      <c r="C28" s="23"/>
      <c r="D28" s="23"/>
      <c r="E28" s="23"/>
      <c r="F28" s="23"/>
      <c r="G28" s="23"/>
      <c r="H28" s="23"/>
      <c r="I28" s="23"/>
      <c r="J28" s="26"/>
    </row>
    <row r="29" spans="1:10" x14ac:dyDescent="0.25">
      <c r="A29" s="23"/>
      <c r="B29" s="24"/>
      <c r="C29" s="23"/>
      <c r="D29" s="41"/>
      <c r="E29" s="41"/>
      <c r="F29" s="41"/>
      <c r="G29" s="41"/>
      <c r="H29" s="41"/>
      <c r="I29" s="41"/>
      <c r="J29" s="42"/>
    </row>
    <row r="30" spans="1:10" ht="15.75" x14ac:dyDescent="0.25">
      <c r="A30" s="23"/>
      <c r="B30" s="24"/>
      <c r="C30" s="23"/>
      <c r="D30" s="119" t="s">
        <v>19</v>
      </c>
      <c r="E30" s="23"/>
      <c r="F30" s="23"/>
      <c r="G30" s="23"/>
      <c r="H30" s="23"/>
      <c r="I30" s="23"/>
      <c r="J30" s="44">
        <f>F33</f>
        <v>0</v>
      </c>
    </row>
    <row r="31" spans="1:10" x14ac:dyDescent="0.25">
      <c r="A31" s="23"/>
      <c r="B31" s="24"/>
      <c r="C31" s="23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3"/>
      <c r="D32" s="23"/>
      <c r="E32" s="23"/>
      <c r="F32" s="120" t="s">
        <v>21</v>
      </c>
      <c r="G32" s="23"/>
      <c r="H32" s="23"/>
      <c r="I32" s="120" t="s">
        <v>20</v>
      </c>
      <c r="J32" s="46" t="s">
        <v>22</v>
      </c>
    </row>
    <row r="33" spans="1:10" x14ac:dyDescent="0.25">
      <c r="A33" s="23"/>
      <c r="B33" s="24"/>
      <c r="C33" s="23"/>
      <c r="D33" s="121" t="s">
        <v>23</v>
      </c>
      <c r="E33" s="114" t="s">
        <v>24</v>
      </c>
      <c r="F33" s="122">
        <f>J55</f>
        <v>0</v>
      </c>
      <c r="G33" s="23"/>
      <c r="H33" s="23"/>
      <c r="I33" s="123">
        <v>0.21</v>
      </c>
      <c r="J33" s="50">
        <f>I33*F33</f>
        <v>0</v>
      </c>
    </row>
    <row r="34" spans="1:10" x14ac:dyDescent="0.25">
      <c r="A34" s="23"/>
      <c r="B34" s="24"/>
      <c r="C34" s="23"/>
      <c r="D34" s="23"/>
      <c r="E34" s="114" t="s">
        <v>25</v>
      </c>
      <c r="F34" s="122">
        <v>0</v>
      </c>
      <c r="G34" s="23"/>
      <c r="H34" s="23"/>
      <c r="I34" s="123">
        <v>0.15</v>
      </c>
      <c r="J34" s="50">
        <v>0</v>
      </c>
    </row>
    <row r="35" spans="1:10" x14ac:dyDescent="0.25">
      <c r="A35" s="23"/>
      <c r="B35" s="24"/>
      <c r="C35" s="23"/>
      <c r="D35" s="23"/>
      <c r="E35" s="23"/>
      <c r="F35" s="23"/>
      <c r="G35" s="23"/>
      <c r="H35" s="23"/>
      <c r="I35" s="23"/>
      <c r="J35" s="26"/>
    </row>
    <row r="36" spans="1:10" ht="15.75" x14ac:dyDescent="0.25">
      <c r="A36" s="23"/>
      <c r="B36" s="24"/>
      <c r="C36" s="124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F33+J33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8" t="s">
        <v>49</v>
      </c>
      <c r="D42" s="25"/>
      <c r="E42" s="25"/>
      <c r="F42" s="25"/>
      <c r="G42" s="25"/>
      <c r="H42" s="25"/>
      <c r="I42" s="25"/>
      <c r="J42" s="26"/>
    </row>
    <row r="43" spans="1:10" x14ac:dyDescent="0.25">
      <c r="A43" s="23"/>
      <c r="B43" s="24"/>
      <c r="C43" s="25"/>
      <c r="D43" s="25"/>
      <c r="E43" s="25"/>
      <c r="F43" s="25"/>
      <c r="G43" s="25"/>
      <c r="H43" s="25"/>
      <c r="I43" s="25"/>
      <c r="J43" s="26"/>
    </row>
    <row r="44" spans="1:10" x14ac:dyDescent="0.25">
      <c r="A44" s="23"/>
      <c r="B44" s="24"/>
      <c r="C44" s="20" t="s">
        <v>3</v>
      </c>
      <c r="D44" s="25"/>
      <c r="E44" s="25"/>
      <c r="F44" s="25"/>
      <c r="G44" s="25"/>
      <c r="H44" s="25"/>
      <c r="I44" s="25"/>
      <c r="J44" s="26"/>
    </row>
    <row r="45" spans="1:10" ht="24.75" customHeight="1" x14ac:dyDescent="0.25">
      <c r="A45" s="23"/>
      <c r="B45" s="24"/>
      <c r="C45" s="25"/>
      <c r="D45" s="25"/>
      <c r="E45" s="21" t="str">
        <f>'Rekapitulace stavby'!K5</f>
        <v>VŠE Praha - Stavební úpravy stávajících suterénních prostor v sekci B a C - Elektrotechnika</v>
      </c>
      <c r="F45" s="22"/>
      <c r="G45" s="22"/>
      <c r="H45" s="22"/>
      <c r="I45" s="25"/>
      <c r="J45" s="26"/>
    </row>
    <row r="46" spans="1:10" x14ac:dyDescent="0.25">
      <c r="A46" s="23"/>
      <c r="B46" s="24"/>
      <c r="C46" s="20" t="s">
        <v>47</v>
      </c>
      <c r="D46" s="25"/>
      <c r="E46" s="25"/>
      <c r="F46" s="25"/>
      <c r="G46" s="25"/>
      <c r="H46" s="25"/>
      <c r="I46" s="25"/>
      <c r="J46" s="26"/>
    </row>
    <row r="47" spans="1:10" ht="15" customHeight="1" x14ac:dyDescent="0.25">
      <c r="A47" s="23"/>
      <c r="B47" s="24"/>
      <c r="C47" s="25"/>
      <c r="D47" s="25"/>
      <c r="E47" s="27" t="str">
        <f>E9</f>
        <v>20250201-10 ERO</v>
      </c>
      <c r="F47" s="28"/>
      <c r="G47" s="28"/>
      <c r="H47" s="28"/>
      <c r="I47" s="25"/>
      <c r="J47" s="26"/>
    </row>
    <row r="48" spans="1:10" x14ac:dyDescent="0.25">
      <c r="A48" s="23"/>
      <c r="B48" s="24"/>
      <c r="C48" s="25"/>
      <c r="D48" s="25"/>
      <c r="E48" s="25"/>
      <c r="F48" s="25"/>
      <c r="G48" s="25"/>
      <c r="H48" s="25"/>
      <c r="I48" s="25"/>
      <c r="J48" s="26"/>
    </row>
    <row r="49" spans="1:10" x14ac:dyDescent="0.25">
      <c r="A49" s="23"/>
      <c r="B49" s="24"/>
      <c r="C49" s="20" t="s">
        <v>7</v>
      </c>
      <c r="D49" s="25"/>
      <c r="E49" s="25"/>
      <c r="F49" s="29" t="s">
        <v>8</v>
      </c>
      <c r="G49" s="25"/>
      <c r="H49" s="25"/>
      <c r="I49" s="20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5"/>
      <c r="D50" s="25"/>
      <c r="E50" s="25"/>
      <c r="F50" s="25"/>
      <c r="G50" s="25"/>
      <c r="H50" s="25"/>
      <c r="I50" s="25"/>
      <c r="J50" s="26"/>
    </row>
    <row r="51" spans="1:10" x14ac:dyDescent="0.25">
      <c r="A51" s="23"/>
      <c r="B51" s="24"/>
      <c r="C51" s="20" t="s">
        <v>10</v>
      </c>
      <c r="D51" s="25"/>
      <c r="E51" s="25"/>
      <c r="F51" s="29" t="s">
        <v>8</v>
      </c>
      <c r="G51" s="25"/>
      <c r="H51" s="25"/>
      <c r="I51" s="20" t="s">
        <v>15</v>
      </c>
      <c r="J51" s="63" t="s">
        <v>8</v>
      </c>
    </row>
    <row r="52" spans="1:10" x14ac:dyDescent="0.25">
      <c r="A52" s="23"/>
      <c r="B52" s="24"/>
      <c r="C52" s="20" t="s">
        <v>13</v>
      </c>
      <c r="D52" s="25"/>
      <c r="E52" s="25"/>
      <c r="F52" s="29" t="str">
        <f>IF(E18="","",E18)</f>
        <v>Vyplň údaj</v>
      </c>
      <c r="G52" s="25"/>
      <c r="H52" s="25"/>
      <c r="I52" s="20" t="s">
        <v>16</v>
      </c>
      <c r="J52" s="63" t="s">
        <v>8</v>
      </c>
    </row>
    <row r="53" spans="1:10" x14ac:dyDescent="0.25">
      <c r="A53" s="23"/>
      <c r="B53" s="24"/>
      <c r="C53" s="25"/>
      <c r="D53" s="25"/>
      <c r="E53" s="25"/>
      <c r="F53" s="25"/>
      <c r="G53" s="25"/>
      <c r="H53" s="25"/>
      <c r="I53" s="25"/>
      <c r="J53" s="26"/>
    </row>
    <row r="54" spans="1:10" ht="29.25" customHeight="1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15.75" x14ac:dyDescent="0.25">
      <c r="A55" s="23"/>
      <c r="B55" s="24"/>
      <c r="C55" s="69" t="s">
        <v>55</v>
      </c>
      <c r="D55" s="25"/>
      <c r="E55" s="25"/>
      <c r="F55" s="25"/>
      <c r="G55" s="25"/>
      <c r="H55" s="25"/>
      <c r="I55" s="25"/>
      <c r="J55" s="70">
        <f>J56</f>
        <v>0</v>
      </c>
    </row>
    <row r="56" spans="1:10" ht="19.5" customHeight="1" x14ac:dyDescent="0.25">
      <c r="A56" s="71"/>
      <c r="B56" s="72"/>
      <c r="C56" s="73"/>
      <c r="D56" s="74" t="s">
        <v>56</v>
      </c>
      <c r="E56" s="75"/>
      <c r="F56" s="75" t="s">
        <v>353</v>
      </c>
      <c r="G56" s="73"/>
      <c r="H56" s="73"/>
      <c r="I56" s="73"/>
      <c r="J56" s="76">
        <f>SUM(J57:J68)</f>
        <v>0</v>
      </c>
    </row>
    <row r="57" spans="1:10" ht="25.5" customHeight="1" x14ac:dyDescent="0.25">
      <c r="A57" s="23"/>
      <c r="B57" s="24"/>
      <c r="C57" s="88" t="s">
        <v>59</v>
      </c>
      <c r="D57" s="85" t="s">
        <v>75</v>
      </c>
      <c r="E57" s="78"/>
      <c r="F57" s="87" t="s">
        <v>354</v>
      </c>
      <c r="G57" s="88" t="s">
        <v>251</v>
      </c>
      <c r="H57" s="89">
        <v>10</v>
      </c>
      <c r="I57" s="3"/>
      <c r="J57" s="90">
        <f t="shared" ref="J57:J67" si="0">ROUND(I57*H57,2)</f>
        <v>0</v>
      </c>
    </row>
    <row r="58" spans="1:10" x14ac:dyDescent="0.25">
      <c r="A58" s="23"/>
      <c r="B58" s="24"/>
      <c r="C58" s="77">
        <f>C57+1</f>
        <v>2</v>
      </c>
      <c r="D58" s="77" t="s">
        <v>60</v>
      </c>
      <c r="E58" s="78"/>
      <c r="F58" s="79" t="str">
        <f>"Montáž položky "&amp;(C58-1)</f>
        <v>Montáž položky 1</v>
      </c>
      <c r="G58" s="80" t="str">
        <f>G57</f>
        <v>ks</v>
      </c>
      <c r="H58" s="127">
        <f>H57</f>
        <v>10</v>
      </c>
      <c r="I58" s="8"/>
      <c r="J58" s="131">
        <f t="shared" si="0"/>
        <v>0</v>
      </c>
    </row>
    <row r="59" spans="1:10" ht="25.5" customHeight="1" x14ac:dyDescent="0.25">
      <c r="A59" s="23"/>
      <c r="B59" s="24"/>
      <c r="C59" s="88">
        <f t="shared" ref="C59:C68" si="1">C58+1</f>
        <v>3</v>
      </c>
      <c r="D59" s="85" t="s">
        <v>75</v>
      </c>
      <c r="E59" s="78"/>
      <c r="F59" s="87" t="s">
        <v>428</v>
      </c>
      <c r="G59" s="88" t="s">
        <v>71</v>
      </c>
      <c r="H59" s="89">
        <v>120</v>
      </c>
      <c r="I59" s="3"/>
      <c r="J59" s="90">
        <f t="shared" si="0"/>
        <v>0</v>
      </c>
    </row>
    <row r="60" spans="1:10" x14ac:dyDescent="0.25">
      <c r="A60" s="23"/>
      <c r="B60" s="24"/>
      <c r="C60" s="77">
        <f t="shared" si="1"/>
        <v>4</v>
      </c>
      <c r="D60" s="77" t="s">
        <v>60</v>
      </c>
      <c r="E60" s="78"/>
      <c r="F60" s="79" t="str">
        <f>"Montáž položky "&amp;(C60-1)</f>
        <v>Montáž položky 3</v>
      </c>
      <c r="G60" s="80" t="str">
        <f>G59</f>
        <v>m</v>
      </c>
      <c r="H60" s="127">
        <f>H59</f>
        <v>120</v>
      </c>
      <c r="I60" s="8"/>
      <c r="J60" s="131">
        <f t="shared" si="0"/>
        <v>0</v>
      </c>
    </row>
    <row r="61" spans="1:10" ht="25.5" customHeight="1" x14ac:dyDescent="0.25">
      <c r="A61" s="23"/>
      <c r="B61" s="24"/>
      <c r="C61" s="88">
        <f t="shared" si="1"/>
        <v>5</v>
      </c>
      <c r="D61" s="85" t="s">
        <v>75</v>
      </c>
      <c r="E61" s="78"/>
      <c r="F61" s="87" t="s">
        <v>430</v>
      </c>
      <c r="G61" s="88" t="s">
        <v>251</v>
      </c>
      <c r="H61" s="89">
        <v>270</v>
      </c>
      <c r="I61" s="3"/>
      <c r="J61" s="90">
        <f t="shared" si="0"/>
        <v>0</v>
      </c>
    </row>
    <row r="62" spans="1:10" x14ac:dyDescent="0.25">
      <c r="A62" s="23"/>
      <c r="B62" s="24"/>
      <c r="C62" s="77">
        <f t="shared" si="1"/>
        <v>6</v>
      </c>
      <c r="D62" s="77" t="s">
        <v>60</v>
      </c>
      <c r="E62" s="78"/>
      <c r="F62" s="79" t="str">
        <f>"Montáž položky "&amp;(C62-1)</f>
        <v>Montáž položky 5</v>
      </c>
      <c r="G62" s="80" t="str">
        <f>G61</f>
        <v>ks</v>
      </c>
      <c r="H62" s="127">
        <f>H61</f>
        <v>270</v>
      </c>
      <c r="I62" s="8"/>
      <c r="J62" s="131">
        <f t="shared" si="0"/>
        <v>0</v>
      </c>
    </row>
    <row r="63" spans="1:10" ht="25.5" customHeight="1" x14ac:dyDescent="0.25">
      <c r="A63" s="23"/>
      <c r="B63" s="24"/>
      <c r="C63" s="88">
        <f t="shared" si="1"/>
        <v>7</v>
      </c>
      <c r="D63" s="85" t="s">
        <v>75</v>
      </c>
      <c r="E63" s="78"/>
      <c r="F63" s="87" t="s">
        <v>431</v>
      </c>
      <c r="G63" s="88" t="s">
        <v>251</v>
      </c>
      <c r="H63" s="89">
        <v>270</v>
      </c>
      <c r="I63" s="3"/>
      <c r="J63" s="90">
        <f t="shared" si="0"/>
        <v>0</v>
      </c>
    </row>
    <row r="64" spans="1:10" x14ac:dyDescent="0.25">
      <c r="A64" s="23"/>
      <c r="B64" s="24"/>
      <c r="C64" s="77">
        <f t="shared" si="1"/>
        <v>8</v>
      </c>
      <c r="D64" s="77" t="s">
        <v>60</v>
      </c>
      <c r="E64" s="78"/>
      <c r="F64" s="79" t="str">
        <f>"Montáž položky "&amp;(C64-1)</f>
        <v>Montáž položky 7</v>
      </c>
      <c r="G64" s="80" t="str">
        <f>G63</f>
        <v>ks</v>
      </c>
      <c r="H64" s="127">
        <f>H63</f>
        <v>270</v>
      </c>
      <c r="I64" s="8"/>
      <c r="J64" s="131">
        <f t="shared" si="0"/>
        <v>0</v>
      </c>
    </row>
    <row r="65" spans="1:10" ht="25.5" customHeight="1" x14ac:dyDescent="0.25">
      <c r="A65" s="23"/>
      <c r="B65" s="24"/>
      <c r="C65" s="88">
        <f t="shared" si="1"/>
        <v>9</v>
      </c>
      <c r="D65" s="85" t="s">
        <v>75</v>
      </c>
      <c r="E65" s="78"/>
      <c r="F65" s="87" t="s">
        <v>462</v>
      </c>
      <c r="G65" s="88" t="s">
        <v>251</v>
      </c>
      <c r="H65" s="89">
        <v>1</v>
      </c>
      <c r="I65" s="3"/>
      <c r="J65" s="90">
        <f t="shared" si="0"/>
        <v>0</v>
      </c>
    </row>
    <row r="66" spans="1:10" x14ac:dyDescent="0.25">
      <c r="A66" s="23"/>
      <c r="B66" s="24"/>
      <c r="C66" s="77">
        <f t="shared" si="1"/>
        <v>10</v>
      </c>
      <c r="D66" s="77" t="s">
        <v>60</v>
      </c>
      <c r="E66" s="78"/>
      <c r="F66" s="79" t="str">
        <f>"Montáž položky "&amp;(C66-1)</f>
        <v>Montáž položky 9</v>
      </c>
      <c r="G66" s="80" t="str">
        <f>G65</f>
        <v>ks</v>
      </c>
      <c r="H66" s="127">
        <f>H65</f>
        <v>1</v>
      </c>
      <c r="I66" s="8"/>
      <c r="J66" s="131">
        <f t="shared" si="0"/>
        <v>0</v>
      </c>
    </row>
    <row r="67" spans="1:10" x14ac:dyDescent="0.25">
      <c r="A67" s="23"/>
      <c r="B67" s="24"/>
      <c r="C67" s="77">
        <f t="shared" si="1"/>
        <v>11</v>
      </c>
      <c r="D67" s="77" t="s">
        <v>60</v>
      </c>
      <c r="E67" s="78"/>
      <c r="F67" s="79" t="s">
        <v>463</v>
      </c>
      <c r="G67" s="80" t="s">
        <v>322</v>
      </c>
      <c r="H67" s="127">
        <v>3</v>
      </c>
      <c r="I67" s="8"/>
      <c r="J67" s="131">
        <f t="shared" si="0"/>
        <v>0</v>
      </c>
    </row>
    <row r="68" spans="1:10" x14ac:dyDescent="0.25">
      <c r="B68" s="16"/>
      <c r="C68" s="77">
        <f t="shared" si="1"/>
        <v>12</v>
      </c>
      <c r="D68" s="77" t="s">
        <v>60</v>
      </c>
      <c r="E68" s="86"/>
      <c r="F68" s="79" t="s">
        <v>347</v>
      </c>
      <c r="G68" s="80" t="s">
        <v>202</v>
      </c>
      <c r="H68" s="127">
        <v>1</v>
      </c>
      <c r="I68" s="130"/>
      <c r="J68" s="131">
        <f>ROUND(SUM(J57:J67)*0.05,2)</f>
        <v>0</v>
      </c>
    </row>
    <row r="69" spans="1:10" ht="24.75" customHeight="1" x14ac:dyDescent="0.25">
      <c r="B69" s="132"/>
      <c r="C69" s="58"/>
      <c r="D69" s="58"/>
      <c r="E69" s="58"/>
      <c r="F69" s="58"/>
      <c r="G69" s="58"/>
      <c r="H69" s="58"/>
      <c r="I69" s="58"/>
      <c r="J69" s="59"/>
    </row>
  </sheetData>
  <sheetProtection algorithmName="SHA-512" hashValue="AhaUKfrsDEfw26CuwORSbHl2mCxgIVcWqQ0pYo1pJaXGNUwAiC8Q/a3cT+vbgFC0+LJsGUzI3if8A6/2euJrVA==" saltValue="0MU8seN0PSitpybZ7c1IoQ==" spinCount="100000" sheet="1" objects="1" scenarios="1"/>
  <autoFilter ref="C54:J70" xr:uid="{3976EE8F-F6BE-42B7-96AB-137A514902CC}"/>
  <mergeCells count="6">
    <mergeCell ref="E47:H47"/>
    <mergeCell ref="E7:H7"/>
    <mergeCell ref="E9:H9"/>
    <mergeCell ref="E18:H18"/>
    <mergeCell ref="E27:H27"/>
    <mergeCell ref="E45:H45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C7842-D0DC-4CA3-B4B9-D4A46949DF40}">
  <dimension ref="A3:J78"/>
  <sheetViews>
    <sheetView showGridLines="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D4" s="113" t="s">
        <v>46</v>
      </c>
      <c r="J4" s="19"/>
    </row>
    <row r="5" spans="1:10" x14ac:dyDescent="0.25">
      <c r="B5" s="16"/>
      <c r="J5" s="19"/>
    </row>
    <row r="6" spans="1:10" x14ac:dyDescent="0.25">
      <c r="B6" s="16"/>
      <c r="D6" s="114" t="s">
        <v>3</v>
      </c>
      <c r="J6" s="19"/>
    </row>
    <row r="7" spans="1:10" ht="30.75" customHeight="1" x14ac:dyDescent="0.25">
      <c r="B7" s="16"/>
      <c r="E7" s="115" t="str">
        <f>'Rekapitulace stavby'!K5</f>
        <v>VŠE Praha - Stavební úpravy stávajících suterénních prostor v sekci B a C - Elektrotechnika</v>
      </c>
      <c r="F7" s="116"/>
      <c r="G7" s="116"/>
      <c r="H7" s="116"/>
      <c r="J7" s="19"/>
    </row>
    <row r="8" spans="1:10" x14ac:dyDescent="0.25">
      <c r="A8" s="23"/>
      <c r="B8" s="24"/>
      <c r="C8" s="23"/>
      <c r="D8" s="114" t="s">
        <v>47</v>
      </c>
      <c r="E8" s="23"/>
      <c r="F8" s="23"/>
      <c r="G8" s="23"/>
      <c r="H8" s="23"/>
      <c r="I8" s="23"/>
      <c r="J8" s="26"/>
    </row>
    <row r="9" spans="1:10" ht="15" customHeight="1" x14ac:dyDescent="0.25">
      <c r="A9" s="23"/>
      <c r="B9" s="24"/>
      <c r="C9" s="23"/>
      <c r="D9" s="23"/>
      <c r="E9" s="105" t="s">
        <v>436</v>
      </c>
      <c r="F9" s="106"/>
      <c r="G9" s="106"/>
      <c r="H9" s="106"/>
      <c r="I9" s="23"/>
      <c r="J9" s="26"/>
    </row>
    <row r="10" spans="1:10" x14ac:dyDescent="0.25">
      <c r="A10" s="23"/>
      <c r="B10" s="24"/>
      <c r="C10" s="23"/>
      <c r="D10" s="23"/>
      <c r="E10" s="23"/>
      <c r="F10" s="23"/>
      <c r="G10" s="23"/>
      <c r="H10" s="23"/>
      <c r="I10" s="23"/>
      <c r="J10" s="26"/>
    </row>
    <row r="11" spans="1:10" x14ac:dyDescent="0.25">
      <c r="A11" s="23"/>
      <c r="B11" s="24"/>
      <c r="C11" s="23"/>
      <c r="D11" s="114" t="s">
        <v>4</v>
      </c>
      <c r="E11" s="23"/>
      <c r="F11" s="117" t="s">
        <v>5</v>
      </c>
      <c r="G11" s="23"/>
      <c r="H11" s="23"/>
      <c r="I11" s="114" t="s">
        <v>6</v>
      </c>
      <c r="J11" s="30" t="s">
        <v>5</v>
      </c>
    </row>
    <row r="12" spans="1:10" x14ac:dyDescent="0.25">
      <c r="A12" s="23"/>
      <c r="B12" s="24"/>
      <c r="C12" s="23"/>
      <c r="D12" s="114" t="s">
        <v>7</v>
      </c>
      <c r="E12" s="23"/>
      <c r="F12" s="117" t="s">
        <v>8</v>
      </c>
      <c r="G12" s="23"/>
      <c r="H12" s="23"/>
      <c r="I12" s="114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3"/>
      <c r="D13" s="23"/>
      <c r="E13" s="23"/>
      <c r="F13" s="23"/>
      <c r="G13" s="23"/>
      <c r="H13" s="23"/>
      <c r="I13" s="23"/>
      <c r="J13" s="26"/>
    </row>
    <row r="14" spans="1:10" x14ac:dyDescent="0.25">
      <c r="A14" s="23"/>
      <c r="B14" s="24"/>
      <c r="C14" s="23"/>
      <c r="D14" s="114" t="s">
        <v>10</v>
      </c>
      <c r="E14" s="23"/>
      <c r="F14" s="23"/>
      <c r="G14" s="23"/>
      <c r="H14" s="23"/>
      <c r="I14" s="114" t="s">
        <v>11</v>
      </c>
      <c r="J14" s="30" t="s">
        <v>5</v>
      </c>
    </row>
    <row r="15" spans="1:10" x14ac:dyDescent="0.25">
      <c r="A15" s="23"/>
      <c r="B15" s="24"/>
      <c r="C15" s="23"/>
      <c r="D15" s="23"/>
      <c r="E15" s="117" t="s">
        <v>8</v>
      </c>
      <c r="F15" s="23"/>
      <c r="G15" s="23"/>
      <c r="H15" s="23"/>
      <c r="I15" s="114" t="s">
        <v>12</v>
      </c>
      <c r="J15" s="30" t="s">
        <v>5</v>
      </c>
    </row>
    <row r="16" spans="1:10" x14ac:dyDescent="0.25">
      <c r="A16" s="23"/>
      <c r="B16" s="24"/>
      <c r="C16" s="23"/>
      <c r="D16" s="23"/>
      <c r="E16" s="23"/>
      <c r="F16" s="23"/>
      <c r="G16" s="23"/>
      <c r="H16" s="23"/>
      <c r="I16" s="23"/>
      <c r="J16" s="26"/>
    </row>
    <row r="17" spans="1:10" x14ac:dyDescent="0.25">
      <c r="A17" s="23"/>
      <c r="B17" s="24"/>
      <c r="C17" s="23"/>
      <c r="D17" s="114" t="s">
        <v>13</v>
      </c>
      <c r="E17" s="23"/>
      <c r="F17" s="23"/>
      <c r="G17" s="23"/>
      <c r="H17" s="23"/>
      <c r="I17" s="114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3"/>
      <c r="D18" s="23"/>
      <c r="E18" s="91" t="str">
        <f>'Rekapitulace stavby'!E13</f>
        <v>Vyplň údaj</v>
      </c>
      <c r="F18" s="92"/>
      <c r="G18" s="92"/>
      <c r="H18" s="92"/>
      <c r="I18" s="114" t="s">
        <v>12</v>
      </c>
      <c r="J18" s="33" t="str">
        <f>'Rekapitulace stavby'!AN13</f>
        <v>Vyplň údaj</v>
      </c>
    </row>
    <row r="19" spans="1:10" x14ac:dyDescent="0.25">
      <c r="A19" s="23"/>
      <c r="B19" s="24"/>
      <c r="C19" s="23"/>
      <c r="D19" s="23"/>
      <c r="E19" s="23"/>
      <c r="F19" s="23"/>
      <c r="G19" s="23"/>
      <c r="H19" s="23"/>
      <c r="I19" s="23"/>
      <c r="J19" s="26"/>
    </row>
    <row r="20" spans="1:10" x14ac:dyDescent="0.25">
      <c r="A20" s="23"/>
      <c r="B20" s="24"/>
      <c r="C20" s="23"/>
      <c r="D20" s="114" t="s">
        <v>15</v>
      </c>
      <c r="E20" s="23"/>
      <c r="F20" s="23"/>
      <c r="G20" s="23"/>
      <c r="H20" s="23"/>
      <c r="I20" s="114" t="s">
        <v>11</v>
      </c>
      <c r="J20" s="30" t="s">
        <v>5</v>
      </c>
    </row>
    <row r="21" spans="1:10" x14ac:dyDescent="0.25">
      <c r="A21" s="23"/>
      <c r="B21" s="24"/>
      <c r="C21" s="23"/>
      <c r="D21" s="23"/>
      <c r="E21" s="117" t="s">
        <v>8</v>
      </c>
      <c r="F21" s="23"/>
      <c r="G21" s="23"/>
      <c r="H21" s="23"/>
      <c r="I21" s="114" t="s">
        <v>12</v>
      </c>
      <c r="J21" s="30" t="s">
        <v>5</v>
      </c>
    </row>
    <row r="22" spans="1:10" x14ac:dyDescent="0.25">
      <c r="A22" s="23"/>
      <c r="B22" s="24"/>
      <c r="C22" s="23"/>
      <c r="D22" s="23"/>
      <c r="E22" s="23"/>
      <c r="F22" s="23"/>
      <c r="G22" s="23"/>
      <c r="H22" s="23"/>
      <c r="I22" s="23"/>
      <c r="J22" s="26"/>
    </row>
    <row r="23" spans="1:10" x14ac:dyDescent="0.25">
      <c r="A23" s="23"/>
      <c r="B23" s="24"/>
      <c r="C23" s="23"/>
      <c r="D23" s="114" t="s">
        <v>16</v>
      </c>
      <c r="E23" s="23"/>
      <c r="F23" s="23"/>
      <c r="G23" s="23"/>
      <c r="H23" s="23"/>
      <c r="I23" s="114" t="s">
        <v>11</v>
      </c>
      <c r="J23" s="30" t="s">
        <v>5</v>
      </c>
    </row>
    <row r="24" spans="1:10" x14ac:dyDescent="0.25">
      <c r="A24" s="23"/>
      <c r="B24" s="24"/>
      <c r="C24" s="23"/>
      <c r="D24" s="23"/>
      <c r="E24" s="117" t="s">
        <v>8</v>
      </c>
      <c r="F24" s="23"/>
      <c r="G24" s="23"/>
      <c r="H24" s="23"/>
      <c r="I24" s="114" t="s">
        <v>12</v>
      </c>
      <c r="J24" s="30" t="s">
        <v>5</v>
      </c>
    </row>
    <row r="25" spans="1:10" x14ac:dyDescent="0.25">
      <c r="A25" s="23"/>
      <c r="B25" s="24"/>
      <c r="C25" s="23"/>
      <c r="D25" s="23"/>
      <c r="E25" s="23"/>
      <c r="F25" s="23"/>
      <c r="G25" s="23"/>
      <c r="H25" s="23"/>
      <c r="I25" s="23"/>
      <c r="J25" s="26"/>
    </row>
    <row r="26" spans="1:10" x14ac:dyDescent="0.25">
      <c r="A26" s="23"/>
      <c r="B26" s="24"/>
      <c r="C26" s="23"/>
      <c r="D26" s="114" t="s">
        <v>17</v>
      </c>
      <c r="E26" s="23"/>
      <c r="F26" s="23"/>
      <c r="G26" s="23"/>
      <c r="H26" s="23"/>
      <c r="I26" s="23"/>
      <c r="J26" s="26"/>
    </row>
    <row r="27" spans="1:10" x14ac:dyDescent="0.25">
      <c r="A27" s="36"/>
      <c r="B27" s="37"/>
      <c r="C27" s="36"/>
      <c r="D27" s="36"/>
      <c r="E27" s="118" t="s">
        <v>5</v>
      </c>
      <c r="F27" s="118"/>
      <c r="G27" s="118"/>
      <c r="H27" s="118"/>
      <c r="I27" s="36"/>
      <c r="J27" s="40"/>
    </row>
    <row r="28" spans="1:10" x14ac:dyDescent="0.25">
      <c r="A28" s="23"/>
      <c r="B28" s="24"/>
      <c r="C28" s="23"/>
      <c r="D28" s="23"/>
      <c r="E28" s="23"/>
      <c r="F28" s="23"/>
      <c r="G28" s="23"/>
      <c r="H28" s="23"/>
      <c r="I28" s="23"/>
      <c r="J28" s="26"/>
    </row>
    <row r="29" spans="1:10" x14ac:dyDescent="0.25">
      <c r="A29" s="23"/>
      <c r="B29" s="24"/>
      <c r="C29" s="23"/>
      <c r="D29" s="41"/>
      <c r="E29" s="41"/>
      <c r="F29" s="41"/>
      <c r="G29" s="41"/>
      <c r="H29" s="41"/>
      <c r="I29" s="41"/>
      <c r="J29" s="42"/>
    </row>
    <row r="30" spans="1:10" ht="15.75" x14ac:dyDescent="0.25">
      <c r="A30" s="23"/>
      <c r="B30" s="24"/>
      <c r="C30" s="23"/>
      <c r="D30" s="119" t="s">
        <v>19</v>
      </c>
      <c r="E30" s="23"/>
      <c r="F30" s="23"/>
      <c r="G30" s="23"/>
      <c r="H30" s="23"/>
      <c r="I30" s="23"/>
      <c r="J30" s="44">
        <f>F33</f>
        <v>0</v>
      </c>
    </row>
    <row r="31" spans="1:10" x14ac:dyDescent="0.25">
      <c r="A31" s="23"/>
      <c r="B31" s="24"/>
      <c r="C31" s="23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3"/>
      <c r="D32" s="23"/>
      <c r="E32" s="23"/>
      <c r="F32" s="120" t="s">
        <v>21</v>
      </c>
      <c r="G32" s="23"/>
      <c r="H32" s="23"/>
      <c r="I32" s="120" t="s">
        <v>20</v>
      </c>
      <c r="J32" s="46" t="s">
        <v>22</v>
      </c>
    </row>
    <row r="33" spans="1:10" x14ac:dyDescent="0.25">
      <c r="A33" s="23"/>
      <c r="B33" s="24"/>
      <c r="C33" s="23"/>
      <c r="D33" s="121" t="s">
        <v>23</v>
      </c>
      <c r="E33" s="114" t="s">
        <v>24</v>
      </c>
      <c r="F33" s="122">
        <f>J55</f>
        <v>0</v>
      </c>
      <c r="G33" s="23"/>
      <c r="H33" s="23"/>
      <c r="I33" s="123">
        <v>0.21</v>
      </c>
      <c r="J33" s="50">
        <f>I33*F33</f>
        <v>0</v>
      </c>
    </row>
    <row r="34" spans="1:10" x14ac:dyDescent="0.25">
      <c r="A34" s="23"/>
      <c r="B34" s="24"/>
      <c r="C34" s="23"/>
      <c r="D34" s="23"/>
      <c r="E34" s="114" t="s">
        <v>25</v>
      </c>
      <c r="F34" s="122">
        <v>0</v>
      </c>
      <c r="G34" s="23"/>
      <c r="H34" s="23"/>
      <c r="I34" s="123">
        <v>0.15</v>
      </c>
      <c r="J34" s="50">
        <v>0</v>
      </c>
    </row>
    <row r="35" spans="1:10" x14ac:dyDescent="0.25">
      <c r="A35" s="23"/>
      <c r="B35" s="24"/>
      <c r="C35" s="23"/>
      <c r="D35" s="23"/>
      <c r="E35" s="23"/>
      <c r="F35" s="23"/>
      <c r="G35" s="23"/>
      <c r="H35" s="23"/>
      <c r="I35" s="23"/>
      <c r="J35" s="26"/>
    </row>
    <row r="36" spans="1:10" ht="15.75" x14ac:dyDescent="0.25">
      <c r="A36" s="23"/>
      <c r="B36" s="24"/>
      <c r="C36" s="124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F33+J33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13" t="s">
        <v>49</v>
      </c>
      <c r="D42" s="23"/>
      <c r="E42" s="23"/>
      <c r="F42" s="23"/>
      <c r="G42" s="23"/>
      <c r="H42" s="23"/>
      <c r="I42" s="23"/>
      <c r="J42" s="26"/>
    </row>
    <row r="43" spans="1:10" x14ac:dyDescent="0.25">
      <c r="A43" s="23"/>
      <c r="B43" s="24"/>
      <c r="C43" s="23"/>
      <c r="D43" s="23"/>
      <c r="E43" s="23"/>
      <c r="F43" s="23"/>
      <c r="G43" s="23"/>
      <c r="H43" s="23"/>
      <c r="I43" s="23"/>
      <c r="J43" s="26"/>
    </row>
    <row r="44" spans="1:10" x14ac:dyDescent="0.25">
      <c r="A44" s="23"/>
      <c r="B44" s="24"/>
      <c r="C44" s="114" t="s">
        <v>3</v>
      </c>
      <c r="D44" s="23"/>
      <c r="E44" s="23"/>
      <c r="F44" s="23"/>
      <c r="G44" s="23"/>
      <c r="H44" s="23"/>
      <c r="I44" s="23"/>
      <c r="J44" s="26"/>
    </row>
    <row r="45" spans="1:10" ht="24.75" customHeight="1" x14ac:dyDescent="0.25">
      <c r="A45" s="23"/>
      <c r="B45" s="24"/>
      <c r="C45" s="23"/>
      <c r="D45" s="23"/>
      <c r="E45" s="115" t="str">
        <f>'Rekapitulace stavby'!K5</f>
        <v>VŠE Praha - Stavební úpravy stávajících suterénních prostor v sekci B a C - Elektrotechnika</v>
      </c>
      <c r="F45" s="116"/>
      <c r="G45" s="116"/>
      <c r="H45" s="116"/>
      <c r="I45" s="23"/>
      <c r="J45" s="26"/>
    </row>
    <row r="46" spans="1:10" x14ac:dyDescent="0.25">
      <c r="A46" s="23"/>
      <c r="B46" s="24"/>
      <c r="C46" s="114" t="s">
        <v>47</v>
      </c>
      <c r="D46" s="23"/>
      <c r="E46" s="23"/>
      <c r="F46" s="23"/>
      <c r="G46" s="23"/>
      <c r="H46" s="23"/>
      <c r="I46" s="23"/>
      <c r="J46" s="26"/>
    </row>
    <row r="47" spans="1:10" ht="15" customHeight="1" x14ac:dyDescent="0.25">
      <c r="A47" s="23"/>
      <c r="B47" s="24"/>
      <c r="C47" s="23"/>
      <c r="D47" s="23"/>
      <c r="E47" s="105" t="str">
        <f>E9</f>
        <v>20250201-11 Společné kabelové trasy</v>
      </c>
      <c r="F47" s="106"/>
      <c r="G47" s="106"/>
      <c r="H47" s="106"/>
      <c r="I47" s="23"/>
      <c r="J47" s="26"/>
    </row>
    <row r="48" spans="1:10" x14ac:dyDescent="0.25">
      <c r="A48" s="23"/>
      <c r="B48" s="24"/>
      <c r="C48" s="23"/>
      <c r="D48" s="23"/>
      <c r="E48" s="23"/>
      <c r="F48" s="23"/>
      <c r="G48" s="23"/>
      <c r="H48" s="23"/>
      <c r="I48" s="23"/>
      <c r="J48" s="26"/>
    </row>
    <row r="49" spans="1:10" x14ac:dyDescent="0.25">
      <c r="A49" s="23"/>
      <c r="B49" s="24"/>
      <c r="C49" s="114" t="s">
        <v>7</v>
      </c>
      <c r="D49" s="23"/>
      <c r="E49" s="23"/>
      <c r="F49" s="117" t="s">
        <v>8</v>
      </c>
      <c r="G49" s="23"/>
      <c r="H49" s="23"/>
      <c r="I49" s="114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3"/>
      <c r="D50" s="23"/>
      <c r="E50" s="23"/>
      <c r="F50" s="23"/>
      <c r="G50" s="23"/>
      <c r="H50" s="23"/>
      <c r="I50" s="23"/>
      <c r="J50" s="26"/>
    </row>
    <row r="51" spans="1:10" x14ac:dyDescent="0.25">
      <c r="A51" s="23"/>
      <c r="B51" s="24"/>
      <c r="C51" s="114" t="s">
        <v>10</v>
      </c>
      <c r="D51" s="23"/>
      <c r="E51" s="23"/>
      <c r="F51" s="117" t="s">
        <v>8</v>
      </c>
      <c r="G51" s="23"/>
      <c r="H51" s="23"/>
      <c r="I51" s="114" t="s">
        <v>15</v>
      </c>
      <c r="J51" s="63" t="s">
        <v>8</v>
      </c>
    </row>
    <row r="52" spans="1:10" x14ac:dyDescent="0.25">
      <c r="A52" s="23"/>
      <c r="B52" s="24"/>
      <c r="C52" s="114" t="s">
        <v>13</v>
      </c>
      <c r="D52" s="23"/>
      <c r="E52" s="23"/>
      <c r="F52" s="117" t="str">
        <f>IF(E18="","",E18)</f>
        <v>Vyplň údaj</v>
      </c>
      <c r="G52" s="23"/>
      <c r="H52" s="23"/>
      <c r="I52" s="114" t="s">
        <v>16</v>
      </c>
      <c r="J52" s="63" t="s">
        <v>8</v>
      </c>
    </row>
    <row r="53" spans="1:10" x14ac:dyDescent="0.25">
      <c r="A53" s="23"/>
      <c r="B53" s="24"/>
      <c r="C53" s="23"/>
      <c r="D53" s="23"/>
      <c r="E53" s="23"/>
      <c r="F53" s="23"/>
      <c r="G53" s="23"/>
      <c r="H53" s="23"/>
      <c r="I53" s="23"/>
      <c r="J53" s="26"/>
    </row>
    <row r="54" spans="1:10" ht="29.25" customHeight="1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15.75" x14ac:dyDescent="0.25">
      <c r="A55" s="23"/>
      <c r="B55" s="24"/>
      <c r="C55" s="125" t="s">
        <v>55</v>
      </c>
      <c r="D55" s="23"/>
      <c r="E55" s="23"/>
      <c r="F55" s="23"/>
      <c r="G55" s="23"/>
      <c r="H55" s="23"/>
      <c r="I55" s="23"/>
      <c r="J55" s="70">
        <f>J56</f>
        <v>0</v>
      </c>
    </row>
    <row r="56" spans="1:10" ht="19.5" customHeight="1" x14ac:dyDescent="0.25">
      <c r="A56" s="71"/>
      <c r="B56" s="72"/>
      <c r="C56" s="71"/>
      <c r="D56" s="97" t="s">
        <v>56</v>
      </c>
      <c r="E56" s="101"/>
      <c r="F56" s="101" t="s">
        <v>355</v>
      </c>
      <c r="G56" s="71"/>
      <c r="H56" s="71"/>
      <c r="I56" s="71"/>
      <c r="J56" s="76">
        <f>SUM(J57:J77)</f>
        <v>0</v>
      </c>
    </row>
    <row r="57" spans="1:10" ht="17.100000000000001" customHeight="1" x14ac:dyDescent="0.25">
      <c r="A57" s="71"/>
      <c r="B57" s="72"/>
      <c r="C57" s="77" t="s">
        <v>59</v>
      </c>
      <c r="D57" s="77" t="s">
        <v>60</v>
      </c>
      <c r="E57" s="78"/>
      <c r="F57" s="126" t="s">
        <v>356</v>
      </c>
      <c r="G57" s="77" t="s">
        <v>71</v>
      </c>
      <c r="H57" s="127">
        <v>20</v>
      </c>
      <c r="I57" s="8"/>
      <c r="J57" s="82">
        <f t="shared" ref="J57:J76" si="0">ROUND(I57*H57,2)</f>
        <v>0</v>
      </c>
    </row>
    <row r="58" spans="1:10" ht="18" customHeight="1" x14ac:dyDescent="0.25">
      <c r="A58" s="71"/>
      <c r="B58" s="72"/>
      <c r="C58" s="77">
        <f t="shared" ref="C58:C77" si="1">C57+1</f>
        <v>2</v>
      </c>
      <c r="D58" s="77" t="s">
        <v>60</v>
      </c>
      <c r="E58" s="78"/>
      <c r="F58" s="126" t="s">
        <v>357</v>
      </c>
      <c r="G58" s="77" t="s">
        <v>322</v>
      </c>
      <c r="H58" s="127">
        <v>2</v>
      </c>
      <c r="I58" s="8"/>
      <c r="J58" s="82">
        <f t="shared" si="0"/>
        <v>0</v>
      </c>
    </row>
    <row r="59" spans="1:10" ht="24" x14ac:dyDescent="0.25">
      <c r="A59" s="23"/>
      <c r="B59" s="24"/>
      <c r="C59" s="85" t="e">
        <f>#REF!+1</f>
        <v>#REF!</v>
      </c>
      <c r="D59" s="85" t="s">
        <v>75</v>
      </c>
      <c r="E59" s="78"/>
      <c r="F59" s="87" t="s">
        <v>464</v>
      </c>
      <c r="G59" s="88" t="s">
        <v>71</v>
      </c>
      <c r="H59" s="89">
        <v>15</v>
      </c>
      <c r="I59" s="3"/>
      <c r="J59" s="90">
        <f t="shared" si="0"/>
        <v>0</v>
      </c>
    </row>
    <row r="60" spans="1:10" x14ac:dyDescent="0.25">
      <c r="A60" s="23"/>
      <c r="B60" s="24"/>
      <c r="C60" s="77" t="e">
        <f t="shared" si="1"/>
        <v>#REF!</v>
      </c>
      <c r="D60" s="77" t="s">
        <v>60</v>
      </c>
      <c r="E60" s="78"/>
      <c r="F60" s="79" t="e">
        <f>"Montáž položky "&amp;(C60-1)</f>
        <v>#REF!</v>
      </c>
      <c r="G60" s="80" t="str">
        <f>G59</f>
        <v>m</v>
      </c>
      <c r="H60" s="127">
        <f>H59</f>
        <v>15</v>
      </c>
      <c r="I60" s="8"/>
      <c r="J60" s="82">
        <f t="shared" si="0"/>
        <v>0</v>
      </c>
    </row>
    <row r="61" spans="1:10" ht="18.95" customHeight="1" x14ac:dyDescent="0.25">
      <c r="A61" s="23"/>
      <c r="B61" s="24"/>
      <c r="C61" s="85" t="e">
        <f t="shared" si="1"/>
        <v>#REF!</v>
      </c>
      <c r="D61" s="85" t="s">
        <v>75</v>
      </c>
      <c r="E61" s="78"/>
      <c r="F61" s="87" t="s">
        <v>429</v>
      </c>
      <c r="G61" s="88" t="s">
        <v>251</v>
      </c>
      <c r="H61" s="89">
        <v>20</v>
      </c>
      <c r="I61" s="3"/>
      <c r="J61" s="90">
        <f t="shared" si="0"/>
        <v>0</v>
      </c>
    </row>
    <row r="62" spans="1:10" x14ac:dyDescent="0.25">
      <c r="A62" s="23"/>
      <c r="B62" s="24"/>
      <c r="C62" s="77" t="e">
        <f t="shared" si="1"/>
        <v>#REF!</v>
      </c>
      <c r="D62" s="77" t="s">
        <v>60</v>
      </c>
      <c r="E62" s="78"/>
      <c r="F62" s="79" t="e">
        <f>"Montáž položky "&amp;(C62-1)</f>
        <v>#REF!</v>
      </c>
      <c r="G62" s="80" t="str">
        <f>G61</f>
        <v>ks</v>
      </c>
      <c r="H62" s="127">
        <f>H61</f>
        <v>20</v>
      </c>
      <c r="I62" s="8"/>
      <c r="J62" s="82">
        <f t="shared" si="0"/>
        <v>0</v>
      </c>
    </row>
    <row r="63" spans="1:10" ht="24" x14ac:dyDescent="0.25">
      <c r="A63" s="23"/>
      <c r="B63" s="24"/>
      <c r="C63" s="85" t="e">
        <f>#REF!+1</f>
        <v>#REF!</v>
      </c>
      <c r="D63" s="85" t="s">
        <v>75</v>
      </c>
      <c r="E63" s="78"/>
      <c r="F63" s="87" t="s">
        <v>358</v>
      </c>
      <c r="G63" s="88" t="s">
        <v>251</v>
      </c>
      <c r="H63" s="89">
        <v>10</v>
      </c>
      <c r="I63" s="3"/>
      <c r="J63" s="90">
        <f t="shared" si="0"/>
        <v>0</v>
      </c>
    </row>
    <row r="64" spans="1:10" x14ac:dyDescent="0.25">
      <c r="A64" s="23"/>
      <c r="B64" s="24"/>
      <c r="C64" s="77" t="e">
        <f t="shared" si="1"/>
        <v>#REF!</v>
      </c>
      <c r="D64" s="77" t="s">
        <v>60</v>
      </c>
      <c r="E64" s="78"/>
      <c r="F64" s="79" t="e">
        <f>"Montáž položky "&amp;(C64-1)</f>
        <v>#REF!</v>
      </c>
      <c r="G64" s="80" t="str">
        <f>G63</f>
        <v>ks</v>
      </c>
      <c r="H64" s="127">
        <f>H63</f>
        <v>10</v>
      </c>
      <c r="I64" s="8"/>
      <c r="J64" s="82">
        <f t="shared" si="0"/>
        <v>0</v>
      </c>
    </row>
    <row r="65" spans="1:10" x14ac:dyDescent="0.25">
      <c r="A65" s="23"/>
      <c r="B65" s="24"/>
      <c r="C65" s="85" t="e">
        <f t="shared" si="1"/>
        <v>#REF!</v>
      </c>
      <c r="D65" s="85" t="s">
        <v>75</v>
      </c>
      <c r="E65" s="78"/>
      <c r="F65" s="87" t="s">
        <v>359</v>
      </c>
      <c r="G65" s="88" t="s">
        <v>251</v>
      </c>
      <c r="H65" s="89">
        <v>10</v>
      </c>
      <c r="I65" s="3"/>
      <c r="J65" s="90">
        <f t="shared" si="0"/>
        <v>0</v>
      </c>
    </row>
    <row r="66" spans="1:10" x14ac:dyDescent="0.25">
      <c r="A66" s="23"/>
      <c r="B66" s="24"/>
      <c r="C66" s="77" t="e">
        <f t="shared" si="1"/>
        <v>#REF!</v>
      </c>
      <c r="D66" s="77" t="s">
        <v>60</v>
      </c>
      <c r="E66" s="78"/>
      <c r="F66" s="79" t="e">
        <f>"Montáž položky "&amp;(C66-1)</f>
        <v>#REF!</v>
      </c>
      <c r="G66" s="80" t="str">
        <f>G65</f>
        <v>ks</v>
      </c>
      <c r="H66" s="127">
        <f>H65</f>
        <v>10</v>
      </c>
      <c r="I66" s="8"/>
      <c r="J66" s="82">
        <f t="shared" si="0"/>
        <v>0</v>
      </c>
    </row>
    <row r="67" spans="1:10" ht="24" x14ac:dyDescent="0.25">
      <c r="A67" s="23"/>
      <c r="B67" s="24"/>
      <c r="C67" s="85" t="e">
        <f t="shared" si="1"/>
        <v>#REF!</v>
      </c>
      <c r="D67" s="85" t="s">
        <v>75</v>
      </c>
      <c r="E67" s="78"/>
      <c r="F67" s="87" t="s">
        <v>360</v>
      </c>
      <c r="G67" s="88" t="s">
        <v>71</v>
      </c>
      <c r="H67" s="89">
        <v>5</v>
      </c>
      <c r="I67" s="3"/>
      <c r="J67" s="90">
        <f t="shared" si="0"/>
        <v>0</v>
      </c>
    </row>
    <row r="68" spans="1:10" x14ac:dyDescent="0.25">
      <c r="A68" s="23"/>
      <c r="B68" s="24"/>
      <c r="C68" s="77" t="e">
        <f t="shared" si="1"/>
        <v>#REF!</v>
      </c>
      <c r="D68" s="77" t="s">
        <v>60</v>
      </c>
      <c r="E68" s="78"/>
      <c r="F68" s="79" t="e">
        <f>"Montáž položky "&amp;(C68-1)</f>
        <v>#REF!</v>
      </c>
      <c r="G68" s="80" t="str">
        <f>G67</f>
        <v>m</v>
      </c>
      <c r="H68" s="127">
        <f>H67</f>
        <v>5</v>
      </c>
      <c r="I68" s="8"/>
      <c r="J68" s="82">
        <f t="shared" si="0"/>
        <v>0</v>
      </c>
    </row>
    <row r="69" spans="1:10" ht="24" x14ac:dyDescent="0.25">
      <c r="A69" s="23"/>
      <c r="B69" s="24"/>
      <c r="C69" s="85" t="e">
        <f t="shared" si="1"/>
        <v>#REF!</v>
      </c>
      <c r="D69" s="85" t="s">
        <v>75</v>
      </c>
      <c r="E69" s="78"/>
      <c r="F69" s="87" t="s">
        <v>361</v>
      </c>
      <c r="G69" s="88" t="s">
        <v>71</v>
      </c>
      <c r="H69" s="89">
        <v>10</v>
      </c>
      <c r="I69" s="3"/>
      <c r="J69" s="90">
        <f t="shared" si="0"/>
        <v>0</v>
      </c>
    </row>
    <row r="70" spans="1:10" x14ac:dyDescent="0.25">
      <c r="A70" s="23"/>
      <c r="B70" s="24"/>
      <c r="C70" s="77" t="e">
        <f t="shared" si="1"/>
        <v>#REF!</v>
      </c>
      <c r="D70" s="77" t="s">
        <v>60</v>
      </c>
      <c r="E70" s="78"/>
      <c r="F70" s="79" t="e">
        <f>"Montáž položky "&amp;(C70-1)</f>
        <v>#REF!</v>
      </c>
      <c r="G70" s="80" t="str">
        <f>G69</f>
        <v>m</v>
      </c>
      <c r="H70" s="127">
        <f>H69</f>
        <v>10</v>
      </c>
      <c r="I70" s="8"/>
      <c r="J70" s="82">
        <f t="shared" si="0"/>
        <v>0</v>
      </c>
    </row>
    <row r="71" spans="1:10" ht="28.5" customHeight="1" x14ac:dyDescent="0.25">
      <c r="A71" s="23"/>
      <c r="B71" s="24"/>
      <c r="C71" s="77" t="e">
        <f>#REF!+1</f>
        <v>#REF!</v>
      </c>
      <c r="D71" s="77" t="s">
        <v>60</v>
      </c>
      <c r="E71" s="78"/>
      <c r="F71" s="79" t="s">
        <v>465</v>
      </c>
      <c r="G71" s="80" t="s">
        <v>71</v>
      </c>
      <c r="H71" s="127">
        <v>50</v>
      </c>
      <c r="I71" s="8"/>
      <c r="J71" s="82">
        <f t="shared" si="0"/>
        <v>0</v>
      </c>
    </row>
    <row r="72" spans="1:10" x14ac:dyDescent="0.25">
      <c r="A72" s="23"/>
      <c r="B72" s="24"/>
      <c r="C72" s="85" t="e">
        <f>#REF!+1</f>
        <v>#REF!</v>
      </c>
      <c r="D72" s="85" t="s">
        <v>75</v>
      </c>
      <c r="E72" s="78"/>
      <c r="F72" s="87" t="s">
        <v>362</v>
      </c>
      <c r="G72" s="88" t="s">
        <v>251</v>
      </c>
      <c r="H72" s="89">
        <v>2</v>
      </c>
      <c r="I72" s="3"/>
      <c r="J72" s="90">
        <f t="shared" si="0"/>
        <v>0</v>
      </c>
    </row>
    <row r="73" spans="1:10" x14ac:dyDescent="0.25">
      <c r="A73" s="23"/>
      <c r="B73" s="24"/>
      <c r="C73" s="85" t="e">
        <f t="shared" si="1"/>
        <v>#REF!</v>
      </c>
      <c r="D73" s="85" t="s">
        <v>75</v>
      </c>
      <c r="E73" s="78"/>
      <c r="F73" s="87" t="s">
        <v>363</v>
      </c>
      <c r="G73" s="88" t="s">
        <v>251</v>
      </c>
      <c r="H73" s="89">
        <v>7</v>
      </c>
      <c r="I73" s="3"/>
      <c r="J73" s="90">
        <f t="shared" si="0"/>
        <v>0</v>
      </c>
    </row>
    <row r="74" spans="1:10" x14ac:dyDescent="0.25">
      <c r="A74" s="23"/>
      <c r="B74" s="24"/>
      <c r="C74" s="85" t="e">
        <f t="shared" si="1"/>
        <v>#REF!</v>
      </c>
      <c r="D74" s="85" t="s">
        <v>75</v>
      </c>
      <c r="E74" s="78"/>
      <c r="F74" s="87" t="s">
        <v>364</v>
      </c>
      <c r="G74" s="88" t="s">
        <v>251</v>
      </c>
      <c r="H74" s="89">
        <v>1</v>
      </c>
      <c r="I74" s="3"/>
      <c r="J74" s="90">
        <f t="shared" si="0"/>
        <v>0</v>
      </c>
    </row>
    <row r="75" spans="1:10" x14ac:dyDescent="0.25">
      <c r="A75" s="23"/>
      <c r="B75" s="24"/>
      <c r="C75" s="77" t="e">
        <f>#REF!+1</f>
        <v>#REF!</v>
      </c>
      <c r="D75" s="77" t="s">
        <v>60</v>
      </c>
      <c r="E75" s="78"/>
      <c r="F75" s="79" t="s">
        <v>365</v>
      </c>
      <c r="G75" s="80" t="s">
        <v>71</v>
      </c>
      <c r="H75" s="127">
        <v>15</v>
      </c>
      <c r="I75" s="8"/>
      <c r="J75" s="82">
        <f t="shared" si="0"/>
        <v>0</v>
      </c>
    </row>
    <row r="76" spans="1:10" x14ac:dyDescent="0.25">
      <c r="A76" s="23"/>
      <c r="B76" s="24"/>
      <c r="C76" s="77" t="e">
        <f t="shared" si="1"/>
        <v>#REF!</v>
      </c>
      <c r="D76" s="77" t="s">
        <v>60</v>
      </c>
      <c r="E76" s="78"/>
      <c r="F76" s="79" t="s">
        <v>366</v>
      </c>
      <c r="G76" s="80" t="s">
        <v>251</v>
      </c>
      <c r="H76" s="127">
        <v>25</v>
      </c>
      <c r="I76" s="8"/>
      <c r="J76" s="82">
        <f t="shared" si="0"/>
        <v>0</v>
      </c>
    </row>
    <row r="77" spans="1:10" x14ac:dyDescent="0.25">
      <c r="B77" s="16"/>
      <c r="C77" s="77" t="e">
        <f t="shared" si="1"/>
        <v>#REF!</v>
      </c>
      <c r="D77" s="77" t="s">
        <v>60</v>
      </c>
      <c r="E77" s="86"/>
      <c r="F77" s="79" t="s">
        <v>347</v>
      </c>
      <c r="G77" s="80" t="s">
        <v>202</v>
      </c>
      <c r="H77" s="127">
        <v>1</v>
      </c>
      <c r="I77" s="130"/>
      <c r="J77" s="131">
        <f>ROUND(SUM(J57:J76)*0.05,2)</f>
        <v>0</v>
      </c>
    </row>
    <row r="78" spans="1:10" x14ac:dyDescent="0.25">
      <c r="B78" s="132"/>
      <c r="C78" s="58"/>
      <c r="D78" s="58"/>
      <c r="E78" s="58"/>
      <c r="F78" s="58"/>
      <c r="G78" s="58"/>
      <c r="H78" s="58"/>
      <c r="I78" s="58"/>
      <c r="J78" s="59"/>
    </row>
  </sheetData>
  <sheetProtection algorithmName="SHA-512" hashValue="JETglvUOrXOaFPwgLH7wyWVPo1kHnjU4xJZ+XhuilpP/m263Vfwloc86NMjvEWiGKc/BO830IKVD86Wxue6j3A==" saltValue="OoB1xwr3e//kq+Up/3Fiig==" spinCount="100000" sheet="1" objects="1" scenarios="1"/>
  <autoFilter ref="C54:J79" xr:uid="{3976EE8F-F6BE-42B7-96AB-137A514902CC}"/>
  <mergeCells count="6">
    <mergeCell ref="E47:H47"/>
    <mergeCell ref="E7:H7"/>
    <mergeCell ref="E9:H9"/>
    <mergeCell ref="E18:H18"/>
    <mergeCell ref="E27:H27"/>
    <mergeCell ref="E45:H45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371CD-A39B-4257-B468-F44AF04F7E77}">
  <dimension ref="A3:J64"/>
  <sheetViews>
    <sheetView showGridLines="0" topLeftCell="A19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D4" s="113" t="s">
        <v>46</v>
      </c>
      <c r="J4" s="19"/>
    </row>
    <row r="5" spans="1:10" x14ac:dyDescent="0.25">
      <c r="B5" s="16"/>
      <c r="J5" s="19"/>
    </row>
    <row r="6" spans="1:10" x14ac:dyDescent="0.25">
      <c r="B6" s="16"/>
      <c r="D6" s="114" t="s">
        <v>3</v>
      </c>
      <c r="J6" s="19"/>
    </row>
    <row r="7" spans="1:10" ht="30.75" customHeight="1" x14ac:dyDescent="0.25">
      <c r="B7" s="16"/>
      <c r="E7" s="115" t="str">
        <f>'Rekapitulace stavby'!K5</f>
        <v>VŠE Praha - Stavební úpravy stávajících suterénních prostor v sekci B a C - Elektrotechnika</v>
      </c>
      <c r="F7" s="116"/>
      <c r="G7" s="116"/>
      <c r="H7" s="116"/>
      <c r="J7" s="19"/>
    </row>
    <row r="8" spans="1:10" x14ac:dyDescent="0.25">
      <c r="A8" s="23"/>
      <c r="B8" s="24"/>
      <c r="C8" s="23"/>
      <c r="D8" s="114" t="s">
        <v>47</v>
      </c>
      <c r="E8" s="23"/>
      <c r="F8" s="23"/>
      <c r="G8" s="23"/>
      <c r="H8" s="23"/>
      <c r="I8" s="23"/>
      <c r="J8" s="26"/>
    </row>
    <row r="9" spans="1:10" ht="15" customHeight="1" x14ac:dyDescent="0.25">
      <c r="A9" s="23"/>
      <c r="B9" s="24"/>
      <c r="C9" s="23"/>
      <c r="D9" s="23"/>
      <c r="E9" s="105" t="s">
        <v>437</v>
      </c>
      <c r="F9" s="106"/>
      <c r="G9" s="106"/>
      <c r="H9" s="106"/>
      <c r="I9" s="23"/>
      <c r="J9" s="26"/>
    </row>
    <row r="10" spans="1:10" x14ac:dyDescent="0.25">
      <c r="A10" s="23"/>
      <c r="B10" s="24"/>
      <c r="C10" s="23"/>
      <c r="D10" s="23"/>
      <c r="E10" s="23"/>
      <c r="F10" s="23"/>
      <c r="G10" s="23"/>
      <c r="H10" s="23"/>
      <c r="I10" s="23"/>
      <c r="J10" s="26"/>
    </row>
    <row r="11" spans="1:10" x14ac:dyDescent="0.25">
      <c r="A11" s="23"/>
      <c r="B11" s="24"/>
      <c r="C11" s="23"/>
      <c r="D11" s="114" t="s">
        <v>4</v>
      </c>
      <c r="E11" s="23"/>
      <c r="F11" s="117" t="s">
        <v>5</v>
      </c>
      <c r="G11" s="23"/>
      <c r="H11" s="23"/>
      <c r="I11" s="114" t="s">
        <v>6</v>
      </c>
      <c r="J11" s="30" t="s">
        <v>5</v>
      </c>
    </row>
    <row r="12" spans="1:10" x14ac:dyDescent="0.25">
      <c r="A12" s="23"/>
      <c r="B12" s="24"/>
      <c r="C12" s="23"/>
      <c r="D12" s="114" t="s">
        <v>7</v>
      </c>
      <c r="E12" s="23"/>
      <c r="F12" s="117" t="s">
        <v>8</v>
      </c>
      <c r="G12" s="23"/>
      <c r="H12" s="23"/>
      <c r="I12" s="114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3"/>
      <c r="D13" s="23"/>
      <c r="E13" s="23"/>
      <c r="F13" s="23"/>
      <c r="G13" s="23"/>
      <c r="H13" s="23"/>
      <c r="I13" s="23"/>
      <c r="J13" s="26"/>
    </row>
    <row r="14" spans="1:10" x14ac:dyDescent="0.25">
      <c r="A14" s="23"/>
      <c r="B14" s="24"/>
      <c r="C14" s="23"/>
      <c r="D14" s="114" t="s">
        <v>10</v>
      </c>
      <c r="E14" s="23"/>
      <c r="F14" s="23"/>
      <c r="G14" s="23"/>
      <c r="H14" s="23"/>
      <c r="I14" s="114" t="s">
        <v>11</v>
      </c>
      <c r="J14" s="30" t="s">
        <v>5</v>
      </c>
    </row>
    <row r="15" spans="1:10" x14ac:dyDescent="0.25">
      <c r="A15" s="23"/>
      <c r="B15" s="24"/>
      <c r="C15" s="23"/>
      <c r="D15" s="23"/>
      <c r="E15" s="117" t="s">
        <v>8</v>
      </c>
      <c r="F15" s="23"/>
      <c r="G15" s="23"/>
      <c r="H15" s="23"/>
      <c r="I15" s="114" t="s">
        <v>12</v>
      </c>
      <c r="J15" s="30" t="s">
        <v>5</v>
      </c>
    </row>
    <row r="16" spans="1:10" x14ac:dyDescent="0.25">
      <c r="A16" s="23"/>
      <c r="B16" s="24"/>
      <c r="C16" s="23"/>
      <c r="D16" s="23"/>
      <c r="E16" s="23"/>
      <c r="F16" s="23"/>
      <c r="G16" s="23"/>
      <c r="H16" s="23"/>
      <c r="I16" s="23"/>
      <c r="J16" s="26"/>
    </row>
    <row r="17" spans="1:10" x14ac:dyDescent="0.25">
      <c r="A17" s="23"/>
      <c r="B17" s="24"/>
      <c r="C17" s="23"/>
      <c r="D17" s="114" t="s">
        <v>13</v>
      </c>
      <c r="E17" s="23"/>
      <c r="F17" s="23"/>
      <c r="G17" s="23"/>
      <c r="H17" s="23"/>
      <c r="I17" s="114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3"/>
      <c r="D18" s="23"/>
      <c r="E18" s="91" t="str">
        <f>'Rekapitulace stavby'!E13</f>
        <v>Vyplň údaj</v>
      </c>
      <c r="F18" s="92"/>
      <c r="G18" s="92"/>
      <c r="H18" s="92"/>
      <c r="I18" s="114" t="s">
        <v>12</v>
      </c>
      <c r="J18" s="33" t="str">
        <f>'Rekapitulace stavby'!AN13</f>
        <v>Vyplň údaj</v>
      </c>
    </row>
    <row r="19" spans="1:10" x14ac:dyDescent="0.25">
      <c r="A19" s="23"/>
      <c r="B19" s="24"/>
      <c r="C19" s="23"/>
      <c r="D19" s="23"/>
      <c r="E19" s="23"/>
      <c r="F19" s="23"/>
      <c r="G19" s="23"/>
      <c r="H19" s="23"/>
      <c r="I19" s="23"/>
      <c r="J19" s="26"/>
    </row>
    <row r="20" spans="1:10" x14ac:dyDescent="0.25">
      <c r="A20" s="23"/>
      <c r="B20" s="24"/>
      <c r="C20" s="23"/>
      <c r="D20" s="114" t="s">
        <v>15</v>
      </c>
      <c r="E20" s="23"/>
      <c r="F20" s="23"/>
      <c r="G20" s="23"/>
      <c r="H20" s="23"/>
      <c r="I20" s="114" t="s">
        <v>11</v>
      </c>
      <c r="J20" s="30" t="s">
        <v>5</v>
      </c>
    </row>
    <row r="21" spans="1:10" x14ac:dyDescent="0.25">
      <c r="A21" s="23"/>
      <c r="B21" s="24"/>
      <c r="C21" s="23"/>
      <c r="D21" s="23"/>
      <c r="E21" s="117" t="s">
        <v>8</v>
      </c>
      <c r="F21" s="23"/>
      <c r="G21" s="23"/>
      <c r="H21" s="23"/>
      <c r="I21" s="114" t="s">
        <v>12</v>
      </c>
      <c r="J21" s="30" t="s">
        <v>5</v>
      </c>
    </row>
    <row r="22" spans="1:10" x14ac:dyDescent="0.25">
      <c r="A22" s="23"/>
      <c r="B22" s="24"/>
      <c r="C22" s="23"/>
      <c r="D22" s="23"/>
      <c r="E22" s="23"/>
      <c r="F22" s="23"/>
      <c r="G22" s="23"/>
      <c r="H22" s="23"/>
      <c r="I22" s="23"/>
      <c r="J22" s="26"/>
    </row>
    <row r="23" spans="1:10" x14ac:dyDescent="0.25">
      <c r="A23" s="23"/>
      <c r="B23" s="24"/>
      <c r="C23" s="23"/>
      <c r="D23" s="114" t="s">
        <v>16</v>
      </c>
      <c r="E23" s="23"/>
      <c r="F23" s="23"/>
      <c r="G23" s="23"/>
      <c r="H23" s="23"/>
      <c r="I23" s="114" t="s">
        <v>11</v>
      </c>
      <c r="J23" s="30" t="s">
        <v>5</v>
      </c>
    </row>
    <row r="24" spans="1:10" x14ac:dyDescent="0.25">
      <c r="A24" s="23"/>
      <c r="B24" s="24"/>
      <c r="C24" s="23"/>
      <c r="D24" s="23"/>
      <c r="E24" s="117" t="s">
        <v>8</v>
      </c>
      <c r="F24" s="23"/>
      <c r="G24" s="23"/>
      <c r="H24" s="23"/>
      <c r="I24" s="114" t="s">
        <v>12</v>
      </c>
      <c r="J24" s="30" t="s">
        <v>5</v>
      </c>
    </row>
    <row r="25" spans="1:10" x14ac:dyDescent="0.25">
      <c r="A25" s="23"/>
      <c r="B25" s="24"/>
      <c r="C25" s="23"/>
      <c r="D25" s="23"/>
      <c r="E25" s="23"/>
      <c r="F25" s="23"/>
      <c r="G25" s="23"/>
      <c r="H25" s="23"/>
      <c r="I25" s="23"/>
      <c r="J25" s="26"/>
    </row>
    <row r="26" spans="1:10" x14ac:dyDescent="0.25">
      <c r="A26" s="23"/>
      <c r="B26" s="24"/>
      <c r="C26" s="23"/>
      <c r="D26" s="114" t="s">
        <v>17</v>
      </c>
      <c r="E26" s="23"/>
      <c r="F26" s="23"/>
      <c r="G26" s="23"/>
      <c r="H26" s="23"/>
      <c r="I26" s="23"/>
      <c r="J26" s="26"/>
    </row>
    <row r="27" spans="1:10" x14ac:dyDescent="0.25">
      <c r="A27" s="36"/>
      <c r="B27" s="37"/>
      <c r="C27" s="36"/>
      <c r="D27" s="36"/>
      <c r="E27" s="118" t="s">
        <v>5</v>
      </c>
      <c r="F27" s="118"/>
      <c r="G27" s="118"/>
      <c r="H27" s="118"/>
      <c r="I27" s="36"/>
      <c r="J27" s="40"/>
    </row>
    <row r="28" spans="1:10" x14ac:dyDescent="0.25">
      <c r="A28" s="23"/>
      <c r="B28" s="24"/>
      <c r="C28" s="23"/>
      <c r="D28" s="23"/>
      <c r="E28" s="23"/>
      <c r="F28" s="23"/>
      <c r="G28" s="23"/>
      <c r="H28" s="23"/>
      <c r="I28" s="23"/>
      <c r="J28" s="26"/>
    </row>
    <row r="29" spans="1:10" x14ac:dyDescent="0.25">
      <c r="A29" s="23"/>
      <c r="B29" s="24"/>
      <c r="C29" s="23"/>
      <c r="D29" s="41"/>
      <c r="E29" s="41"/>
      <c r="F29" s="41"/>
      <c r="G29" s="41"/>
      <c r="H29" s="41"/>
      <c r="I29" s="41"/>
      <c r="J29" s="42"/>
    </row>
    <row r="30" spans="1:10" ht="15.75" x14ac:dyDescent="0.25">
      <c r="A30" s="23"/>
      <c r="B30" s="24"/>
      <c r="C30" s="23"/>
      <c r="D30" s="119" t="s">
        <v>19</v>
      </c>
      <c r="E30" s="23"/>
      <c r="F30" s="23"/>
      <c r="G30" s="23"/>
      <c r="H30" s="23"/>
      <c r="I30" s="23"/>
      <c r="J30" s="44">
        <f>F33</f>
        <v>0</v>
      </c>
    </row>
    <row r="31" spans="1:10" x14ac:dyDescent="0.25">
      <c r="A31" s="23"/>
      <c r="B31" s="24"/>
      <c r="C31" s="23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3"/>
      <c r="D32" s="23"/>
      <c r="E32" s="23"/>
      <c r="F32" s="120" t="s">
        <v>21</v>
      </c>
      <c r="G32" s="23"/>
      <c r="H32" s="23"/>
      <c r="I32" s="120" t="s">
        <v>20</v>
      </c>
      <c r="J32" s="46" t="s">
        <v>22</v>
      </c>
    </row>
    <row r="33" spans="1:10" x14ac:dyDescent="0.25">
      <c r="A33" s="23"/>
      <c r="B33" s="24"/>
      <c r="C33" s="23"/>
      <c r="D33" s="121" t="s">
        <v>23</v>
      </c>
      <c r="E33" s="114" t="s">
        <v>24</v>
      </c>
      <c r="F33" s="122">
        <f>J55</f>
        <v>0</v>
      </c>
      <c r="G33" s="23"/>
      <c r="H33" s="23"/>
      <c r="I33" s="123">
        <v>0.21</v>
      </c>
      <c r="J33" s="50">
        <f>I33*F33</f>
        <v>0</v>
      </c>
    </row>
    <row r="34" spans="1:10" x14ac:dyDescent="0.25">
      <c r="A34" s="23"/>
      <c r="B34" s="24"/>
      <c r="C34" s="23"/>
      <c r="D34" s="23"/>
      <c r="E34" s="114" t="s">
        <v>25</v>
      </c>
      <c r="F34" s="122">
        <v>0</v>
      </c>
      <c r="G34" s="23"/>
      <c r="H34" s="23"/>
      <c r="I34" s="123">
        <v>0.15</v>
      </c>
      <c r="J34" s="50">
        <v>0</v>
      </c>
    </row>
    <row r="35" spans="1:10" x14ac:dyDescent="0.25">
      <c r="A35" s="23"/>
      <c r="B35" s="24"/>
      <c r="C35" s="23"/>
      <c r="D35" s="23"/>
      <c r="E35" s="23"/>
      <c r="F35" s="23"/>
      <c r="G35" s="23"/>
      <c r="H35" s="23"/>
      <c r="I35" s="23"/>
      <c r="J35" s="26"/>
    </row>
    <row r="36" spans="1:10" ht="15.75" x14ac:dyDescent="0.25">
      <c r="A36" s="23"/>
      <c r="B36" s="24"/>
      <c r="C36" s="124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F33+J33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13" t="s">
        <v>49</v>
      </c>
      <c r="D42" s="23"/>
      <c r="E42" s="23"/>
      <c r="F42" s="23"/>
      <c r="G42" s="23"/>
      <c r="H42" s="23"/>
      <c r="I42" s="23"/>
      <c r="J42" s="26"/>
    </row>
    <row r="43" spans="1:10" x14ac:dyDescent="0.25">
      <c r="A43" s="23"/>
      <c r="B43" s="24"/>
      <c r="C43" s="23"/>
      <c r="D43" s="23"/>
      <c r="E43" s="23"/>
      <c r="F43" s="23"/>
      <c r="G43" s="23"/>
      <c r="H43" s="23"/>
      <c r="I43" s="23"/>
      <c r="J43" s="26"/>
    </row>
    <row r="44" spans="1:10" x14ac:dyDescent="0.25">
      <c r="A44" s="23"/>
      <c r="B44" s="24"/>
      <c r="C44" s="114" t="s">
        <v>3</v>
      </c>
      <c r="D44" s="23"/>
      <c r="E44" s="23"/>
      <c r="F44" s="23"/>
      <c r="G44" s="23"/>
      <c r="H44" s="23"/>
      <c r="I44" s="23"/>
      <c r="J44" s="26"/>
    </row>
    <row r="45" spans="1:10" ht="24.75" customHeight="1" x14ac:dyDescent="0.25">
      <c r="A45" s="23"/>
      <c r="B45" s="24"/>
      <c r="C45" s="23"/>
      <c r="D45" s="23"/>
      <c r="E45" s="115" t="str">
        <f>'Rekapitulace stavby'!K5</f>
        <v>VŠE Praha - Stavební úpravy stávajících suterénních prostor v sekci B a C - Elektrotechnika</v>
      </c>
      <c r="F45" s="116"/>
      <c r="G45" s="116"/>
      <c r="H45" s="116"/>
      <c r="I45" s="23"/>
      <c r="J45" s="26"/>
    </row>
    <row r="46" spans="1:10" x14ac:dyDescent="0.25">
      <c r="A46" s="23"/>
      <c r="B46" s="24"/>
      <c r="C46" s="114" t="s">
        <v>47</v>
      </c>
      <c r="D46" s="23"/>
      <c r="E46" s="23"/>
      <c r="F46" s="23"/>
      <c r="G46" s="23"/>
      <c r="H46" s="23"/>
      <c r="I46" s="23"/>
      <c r="J46" s="26"/>
    </row>
    <row r="47" spans="1:10" ht="15" customHeight="1" x14ac:dyDescent="0.25">
      <c r="A47" s="23"/>
      <c r="B47" s="24"/>
      <c r="C47" s="23"/>
      <c r="D47" s="23"/>
      <c r="E47" s="105" t="str">
        <f>E9</f>
        <v>20250201-12 Slaboproudá elektrotechnika - ostatní</v>
      </c>
      <c r="F47" s="106"/>
      <c r="G47" s="106"/>
      <c r="H47" s="106"/>
      <c r="I47" s="23"/>
      <c r="J47" s="26"/>
    </row>
    <row r="48" spans="1:10" x14ac:dyDescent="0.25">
      <c r="A48" s="23"/>
      <c r="B48" s="24"/>
      <c r="C48" s="23"/>
      <c r="D48" s="23"/>
      <c r="E48" s="23"/>
      <c r="F48" s="23"/>
      <c r="G48" s="23"/>
      <c r="H48" s="23"/>
      <c r="I48" s="23"/>
      <c r="J48" s="26"/>
    </row>
    <row r="49" spans="1:10" x14ac:dyDescent="0.25">
      <c r="A49" s="23"/>
      <c r="B49" s="24"/>
      <c r="C49" s="114" t="s">
        <v>7</v>
      </c>
      <c r="D49" s="23"/>
      <c r="E49" s="23"/>
      <c r="F49" s="117" t="s">
        <v>8</v>
      </c>
      <c r="G49" s="23"/>
      <c r="H49" s="23"/>
      <c r="I49" s="114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3"/>
      <c r="D50" s="23"/>
      <c r="E50" s="23"/>
      <c r="F50" s="23"/>
      <c r="G50" s="23"/>
      <c r="H50" s="23"/>
      <c r="I50" s="23"/>
      <c r="J50" s="26"/>
    </row>
    <row r="51" spans="1:10" x14ac:dyDescent="0.25">
      <c r="A51" s="23"/>
      <c r="B51" s="24"/>
      <c r="C51" s="114" t="s">
        <v>10</v>
      </c>
      <c r="D51" s="23"/>
      <c r="E51" s="23"/>
      <c r="F51" s="117" t="s">
        <v>8</v>
      </c>
      <c r="G51" s="23"/>
      <c r="H51" s="23"/>
      <c r="I51" s="114" t="s">
        <v>15</v>
      </c>
      <c r="J51" s="63" t="s">
        <v>8</v>
      </c>
    </row>
    <row r="52" spans="1:10" x14ac:dyDescent="0.25">
      <c r="A52" s="23"/>
      <c r="B52" s="24"/>
      <c r="C52" s="114" t="s">
        <v>13</v>
      </c>
      <c r="D52" s="23"/>
      <c r="E52" s="23"/>
      <c r="F52" s="117" t="str">
        <f>IF(E18="","",E18)</f>
        <v>Vyplň údaj</v>
      </c>
      <c r="G52" s="23"/>
      <c r="H52" s="23"/>
      <c r="I52" s="114" t="s">
        <v>16</v>
      </c>
      <c r="J52" s="63" t="s">
        <v>8</v>
      </c>
    </row>
    <row r="53" spans="1:10" x14ac:dyDescent="0.25">
      <c r="A53" s="23"/>
      <c r="B53" s="24"/>
      <c r="C53" s="23"/>
      <c r="D53" s="23"/>
      <c r="E53" s="23"/>
      <c r="F53" s="23"/>
      <c r="G53" s="23"/>
      <c r="H53" s="23"/>
      <c r="I53" s="23"/>
      <c r="J53" s="26"/>
    </row>
    <row r="54" spans="1:10" ht="29.25" customHeight="1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15.75" x14ac:dyDescent="0.25">
      <c r="A55" s="23"/>
      <c r="B55" s="24"/>
      <c r="C55" s="125" t="s">
        <v>55</v>
      </c>
      <c r="D55" s="23"/>
      <c r="E55" s="23"/>
      <c r="F55" s="23"/>
      <c r="G55" s="23"/>
      <c r="H55" s="23"/>
      <c r="I55" s="23"/>
      <c r="J55" s="70">
        <f>J56</f>
        <v>0</v>
      </c>
    </row>
    <row r="56" spans="1:10" ht="19.5" customHeight="1" x14ac:dyDescent="0.25">
      <c r="A56" s="71"/>
      <c r="B56" s="72"/>
      <c r="C56" s="71"/>
      <c r="D56" s="97" t="s">
        <v>56</v>
      </c>
      <c r="E56" s="101"/>
      <c r="F56" s="101" t="s">
        <v>470</v>
      </c>
      <c r="G56" s="71"/>
      <c r="H56" s="71"/>
      <c r="I56" s="71"/>
      <c r="J56" s="76">
        <f>SUM(J57:J63)</f>
        <v>0</v>
      </c>
    </row>
    <row r="57" spans="1:10" ht="36" x14ac:dyDescent="0.25">
      <c r="A57" s="71"/>
      <c r="B57" s="72"/>
      <c r="C57" s="77" t="s">
        <v>59</v>
      </c>
      <c r="D57" s="77" t="s">
        <v>60</v>
      </c>
      <c r="E57" s="78"/>
      <c r="F57" s="79" t="s">
        <v>466</v>
      </c>
      <c r="G57" s="77" t="s">
        <v>322</v>
      </c>
      <c r="H57" s="127">
        <v>15</v>
      </c>
      <c r="I57" s="8"/>
      <c r="J57" s="82">
        <f t="shared" ref="J57:J63" si="0">ROUND(I57*H57,2)</f>
        <v>0</v>
      </c>
    </row>
    <row r="58" spans="1:10" ht="18" customHeight="1" x14ac:dyDescent="0.25">
      <c r="A58" s="71"/>
      <c r="B58" s="72"/>
      <c r="C58" s="77">
        <f t="shared" ref="C58:C63" si="1">C57+1</f>
        <v>2</v>
      </c>
      <c r="D58" s="77" t="s">
        <v>60</v>
      </c>
      <c r="E58" s="78"/>
      <c r="F58" s="126" t="s">
        <v>467</v>
      </c>
      <c r="G58" s="77" t="s">
        <v>322</v>
      </c>
      <c r="H58" s="127">
        <v>8</v>
      </c>
      <c r="I58" s="8"/>
      <c r="J58" s="82">
        <f t="shared" si="0"/>
        <v>0</v>
      </c>
    </row>
    <row r="59" spans="1:10" x14ac:dyDescent="0.25">
      <c r="A59" s="23"/>
      <c r="B59" s="24"/>
      <c r="C59" s="77">
        <f t="shared" si="1"/>
        <v>3</v>
      </c>
      <c r="D59" s="77" t="s">
        <v>60</v>
      </c>
      <c r="E59" s="78"/>
      <c r="F59" s="79" t="s">
        <v>438</v>
      </c>
      <c r="G59" s="80" t="s">
        <v>251</v>
      </c>
      <c r="H59" s="127">
        <v>3</v>
      </c>
      <c r="I59" s="8"/>
      <c r="J59" s="82">
        <f t="shared" si="0"/>
        <v>0</v>
      </c>
    </row>
    <row r="60" spans="1:10" ht="24" x14ac:dyDescent="0.25">
      <c r="A60" s="23"/>
      <c r="B60" s="24"/>
      <c r="C60" s="77">
        <f t="shared" si="1"/>
        <v>4</v>
      </c>
      <c r="D60" s="77" t="s">
        <v>60</v>
      </c>
      <c r="E60" s="78"/>
      <c r="F60" s="79" t="s">
        <v>439</v>
      </c>
      <c r="G60" s="80" t="s">
        <v>468</v>
      </c>
      <c r="H60" s="127">
        <v>1000</v>
      </c>
      <c r="I60" s="8"/>
      <c r="J60" s="82">
        <f t="shared" si="0"/>
        <v>0</v>
      </c>
    </row>
    <row r="61" spans="1:10" x14ac:dyDescent="0.25">
      <c r="A61" s="23"/>
      <c r="B61" s="24"/>
      <c r="C61" s="77">
        <f t="shared" si="1"/>
        <v>5</v>
      </c>
      <c r="D61" s="77" t="s">
        <v>60</v>
      </c>
      <c r="E61" s="78"/>
      <c r="F61" s="79" t="s">
        <v>440</v>
      </c>
      <c r="G61" s="80" t="s">
        <v>322</v>
      </c>
      <c r="H61" s="127">
        <v>5</v>
      </c>
      <c r="I61" s="8"/>
      <c r="J61" s="82">
        <f t="shared" si="0"/>
        <v>0</v>
      </c>
    </row>
    <row r="62" spans="1:10" x14ac:dyDescent="0.25">
      <c r="A62" s="23"/>
      <c r="B62" s="24"/>
      <c r="C62" s="77">
        <f t="shared" si="1"/>
        <v>6</v>
      </c>
      <c r="D62" s="77" t="s">
        <v>60</v>
      </c>
      <c r="E62" s="78"/>
      <c r="F62" s="79" t="s">
        <v>441</v>
      </c>
      <c r="G62" s="80" t="s">
        <v>202</v>
      </c>
      <c r="H62" s="127">
        <v>1</v>
      </c>
      <c r="I62" s="8"/>
      <c r="J62" s="82">
        <f t="shared" si="0"/>
        <v>0</v>
      </c>
    </row>
    <row r="63" spans="1:10" ht="24" x14ac:dyDescent="0.25">
      <c r="A63" s="23"/>
      <c r="B63" s="24"/>
      <c r="C63" s="77">
        <f t="shared" si="1"/>
        <v>7</v>
      </c>
      <c r="D63" s="77" t="s">
        <v>60</v>
      </c>
      <c r="E63" s="78"/>
      <c r="F63" s="79" t="s">
        <v>469</v>
      </c>
      <c r="G63" s="80" t="s">
        <v>202</v>
      </c>
      <c r="H63" s="127">
        <v>1</v>
      </c>
      <c r="I63" s="8"/>
      <c r="J63" s="82">
        <f t="shared" si="0"/>
        <v>0</v>
      </c>
    </row>
    <row r="64" spans="1:10" x14ac:dyDescent="0.25">
      <c r="B64" s="132"/>
      <c r="C64" s="58"/>
      <c r="D64" s="58"/>
      <c r="E64" s="58"/>
      <c r="F64" s="58"/>
      <c r="G64" s="58"/>
      <c r="H64" s="58"/>
      <c r="I64" s="58"/>
      <c r="J64" s="59"/>
    </row>
  </sheetData>
  <sheetProtection algorithmName="SHA-512" hashValue="IY3hjPM12Ed8cTC03gPq7ZRPnA72REbM0MtshuurGzh46enbzvM+25SSKE59xnVVHiQf2ofajmkTyyics5eeFw==" saltValue="1a0Xrr4oLWZ8MaQWusEimw==" spinCount="100000" sheet="1" objects="1" scenarios="1"/>
  <autoFilter ref="C54:J65" xr:uid="{3976EE8F-F6BE-42B7-96AB-137A514902CC}"/>
  <mergeCells count="6">
    <mergeCell ref="E47:H47"/>
    <mergeCell ref="E7:H7"/>
    <mergeCell ref="E9:H9"/>
    <mergeCell ref="E18:H18"/>
    <mergeCell ref="E27:H27"/>
    <mergeCell ref="E45:H4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8D72A-C04F-45D3-ACD6-E5142AC95BCB}">
  <dimension ref="A2:K138"/>
  <sheetViews>
    <sheetView showGridLines="0" workbookViewId="0">
      <selection activeCell="J17" sqref="J17"/>
    </sheetView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2" spans="1:11" x14ac:dyDescent="0.25">
      <c r="B2" s="13"/>
      <c r="C2" s="14"/>
      <c r="D2" s="14"/>
      <c r="E2" s="14"/>
      <c r="F2" s="14"/>
      <c r="G2" s="14"/>
      <c r="H2" s="14"/>
      <c r="I2" s="14"/>
      <c r="J2" s="15"/>
    </row>
    <row r="3" spans="1:11" ht="18" x14ac:dyDescent="0.25">
      <c r="B3" s="16"/>
      <c r="C3" s="17"/>
      <c r="D3" s="18" t="s">
        <v>46</v>
      </c>
      <c r="E3" s="17"/>
      <c r="F3" s="17"/>
      <c r="G3" s="17"/>
      <c r="H3" s="17"/>
      <c r="I3" s="17"/>
      <c r="J3" s="19"/>
    </row>
    <row r="4" spans="1:11" x14ac:dyDescent="0.25">
      <c r="B4" s="16"/>
      <c r="C4" s="17"/>
      <c r="D4" s="17"/>
      <c r="E4" s="17"/>
      <c r="F4" s="17"/>
      <c r="G4" s="17"/>
      <c r="H4" s="17"/>
      <c r="I4" s="17"/>
      <c r="J4" s="19"/>
    </row>
    <row r="5" spans="1:11" x14ac:dyDescent="0.25">
      <c r="B5" s="16"/>
      <c r="C5" s="17"/>
      <c r="D5" s="20" t="s">
        <v>3</v>
      </c>
      <c r="E5" s="17"/>
      <c r="F5" s="17"/>
      <c r="G5" s="17"/>
      <c r="H5" s="17"/>
      <c r="I5" s="17"/>
      <c r="J5" s="19"/>
    </row>
    <row r="6" spans="1:11" ht="41.25" customHeight="1" x14ac:dyDescent="0.25">
      <c r="B6" s="16"/>
      <c r="C6" s="17"/>
      <c r="D6" s="17"/>
      <c r="E6" s="21" t="str">
        <f>'Rekapitulace stavby'!K5</f>
        <v>VŠE Praha - Stavební úpravy stávajících suterénních prostor v sekci B a C - Elektrotechnika</v>
      </c>
      <c r="F6" s="22"/>
      <c r="G6" s="22"/>
      <c r="H6" s="22"/>
      <c r="I6" s="17"/>
      <c r="J6" s="19"/>
    </row>
    <row r="7" spans="1:11" x14ac:dyDescent="0.25">
      <c r="A7" s="23"/>
      <c r="B7" s="24"/>
      <c r="C7" s="25"/>
      <c r="D7" s="20" t="s">
        <v>47</v>
      </c>
      <c r="E7" s="25"/>
      <c r="F7" s="25"/>
      <c r="G7" s="25"/>
      <c r="H7" s="25"/>
      <c r="I7" s="25"/>
      <c r="J7" s="26"/>
    </row>
    <row r="8" spans="1:11" x14ac:dyDescent="0.25">
      <c r="A8" s="23"/>
      <c r="B8" s="24"/>
      <c r="C8" s="25"/>
      <c r="D8" s="25"/>
      <c r="E8" s="27" t="s">
        <v>48</v>
      </c>
      <c r="F8" s="28"/>
      <c r="G8" s="28"/>
      <c r="H8" s="28"/>
      <c r="I8" s="25"/>
      <c r="J8" s="26"/>
    </row>
    <row r="9" spans="1:11" x14ac:dyDescent="0.25">
      <c r="A9" s="23"/>
      <c r="B9" s="24"/>
      <c r="C9" s="25"/>
      <c r="D9" s="25"/>
      <c r="E9" s="25"/>
      <c r="F9" s="25"/>
      <c r="G9" s="25"/>
      <c r="H9" s="25"/>
      <c r="I9" s="25"/>
      <c r="J9" s="26"/>
    </row>
    <row r="10" spans="1:11" x14ac:dyDescent="0.25">
      <c r="A10" s="23"/>
      <c r="B10" s="24"/>
      <c r="C10" s="25"/>
      <c r="D10" s="20" t="s">
        <v>4</v>
      </c>
      <c r="E10" s="25"/>
      <c r="F10" s="29" t="s">
        <v>5</v>
      </c>
      <c r="G10" s="25"/>
      <c r="H10" s="25"/>
      <c r="I10" s="20" t="s">
        <v>6</v>
      </c>
      <c r="J10" s="30" t="s">
        <v>5</v>
      </c>
    </row>
    <row r="11" spans="1:11" x14ac:dyDescent="0.25">
      <c r="A11" s="23"/>
      <c r="B11" s="24"/>
      <c r="C11" s="25"/>
      <c r="D11" s="20" t="s">
        <v>7</v>
      </c>
      <c r="E11" s="25"/>
      <c r="F11" s="29" t="s">
        <v>8</v>
      </c>
      <c r="G11" s="25"/>
      <c r="H11" s="25"/>
      <c r="I11" s="20" t="s">
        <v>9</v>
      </c>
      <c r="J11" s="31" t="str">
        <f>'Rekapitulace stavby'!$AN$7</f>
        <v>Vyplň údaj</v>
      </c>
      <c r="K11" s="32"/>
    </row>
    <row r="12" spans="1:11" x14ac:dyDescent="0.25">
      <c r="A12" s="23"/>
      <c r="B12" s="24"/>
      <c r="C12" s="25"/>
      <c r="D12" s="25"/>
      <c r="E12" s="25"/>
      <c r="F12" s="25"/>
      <c r="G12" s="25"/>
      <c r="H12" s="25"/>
      <c r="I12" s="25"/>
      <c r="J12" s="26"/>
    </row>
    <row r="13" spans="1:11" x14ac:dyDescent="0.25">
      <c r="A13" s="23"/>
      <c r="B13" s="24"/>
      <c r="C13" s="25"/>
      <c r="D13" s="20" t="s">
        <v>10</v>
      </c>
      <c r="E13" s="25"/>
      <c r="F13" s="25"/>
      <c r="G13" s="25"/>
      <c r="H13" s="25"/>
      <c r="I13" s="20" t="s">
        <v>11</v>
      </c>
      <c r="J13" s="30" t="s">
        <v>5</v>
      </c>
    </row>
    <row r="14" spans="1:11" x14ac:dyDescent="0.25">
      <c r="A14" s="23"/>
      <c r="B14" s="24"/>
      <c r="C14" s="25"/>
      <c r="D14" s="25"/>
      <c r="E14" s="29" t="s">
        <v>8</v>
      </c>
      <c r="F14" s="25"/>
      <c r="G14" s="25"/>
      <c r="H14" s="25"/>
      <c r="I14" s="20" t="s">
        <v>12</v>
      </c>
      <c r="J14" s="30" t="s">
        <v>5</v>
      </c>
    </row>
    <row r="15" spans="1:11" ht="6.75" customHeight="1" x14ac:dyDescent="0.25">
      <c r="A15" s="23"/>
      <c r="B15" s="24"/>
      <c r="C15" s="25"/>
      <c r="D15" s="25"/>
      <c r="E15" s="25"/>
      <c r="F15" s="25"/>
      <c r="G15" s="25"/>
      <c r="H15" s="25"/>
      <c r="I15" s="25"/>
      <c r="J15" s="26"/>
    </row>
    <row r="16" spans="1:11" x14ac:dyDescent="0.25">
      <c r="A16" s="23"/>
      <c r="B16" s="24"/>
      <c r="C16" s="25"/>
      <c r="D16" s="20" t="s">
        <v>13</v>
      </c>
      <c r="E16" s="25"/>
      <c r="F16" s="25"/>
      <c r="G16" s="25"/>
      <c r="H16" s="25"/>
      <c r="I16" s="20" t="s">
        <v>11</v>
      </c>
      <c r="J16" s="33" t="str">
        <f>'Rekapitulace stavby'!AN12</f>
        <v>Vyplň údaj</v>
      </c>
    </row>
    <row r="17" spans="1:10" x14ac:dyDescent="0.25">
      <c r="A17" s="23"/>
      <c r="B17" s="24"/>
      <c r="C17" s="25"/>
      <c r="D17" s="25"/>
      <c r="E17" s="34" t="str">
        <f>'Rekapitulace stavby'!E13</f>
        <v>Vyplň údaj</v>
      </c>
      <c r="F17" s="35"/>
      <c r="G17" s="35"/>
      <c r="H17" s="35"/>
      <c r="I17" s="20" t="s">
        <v>12</v>
      </c>
      <c r="J17" s="33" t="str">
        <f>'Rekapitulace stavby'!AN13</f>
        <v>Vyplň údaj</v>
      </c>
    </row>
    <row r="18" spans="1:10" ht="6.75" customHeight="1" x14ac:dyDescent="0.25">
      <c r="A18" s="23"/>
      <c r="B18" s="24"/>
      <c r="C18" s="25"/>
      <c r="D18" s="25"/>
      <c r="E18" s="25"/>
      <c r="F18" s="25"/>
      <c r="G18" s="25"/>
      <c r="H18" s="25"/>
      <c r="I18" s="25"/>
      <c r="J18" s="26"/>
    </row>
    <row r="19" spans="1:10" x14ac:dyDescent="0.25">
      <c r="A19" s="23"/>
      <c r="B19" s="24"/>
      <c r="C19" s="25"/>
      <c r="D19" s="20" t="s">
        <v>15</v>
      </c>
      <c r="E19" s="25"/>
      <c r="F19" s="25"/>
      <c r="G19" s="25"/>
      <c r="H19" s="25"/>
      <c r="I19" s="20" t="s">
        <v>11</v>
      </c>
      <c r="J19" s="30" t="s">
        <v>5</v>
      </c>
    </row>
    <row r="20" spans="1:10" x14ac:dyDescent="0.25">
      <c r="A20" s="23"/>
      <c r="B20" s="24"/>
      <c r="C20" s="25"/>
      <c r="D20" s="25"/>
      <c r="E20" s="29" t="s">
        <v>8</v>
      </c>
      <c r="F20" s="25"/>
      <c r="G20" s="25"/>
      <c r="H20" s="25"/>
      <c r="I20" s="20" t="s">
        <v>12</v>
      </c>
      <c r="J20" s="30" t="s">
        <v>5</v>
      </c>
    </row>
    <row r="21" spans="1:10" x14ac:dyDescent="0.25">
      <c r="A21" s="23"/>
      <c r="B21" s="24"/>
      <c r="C21" s="25"/>
      <c r="D21" s="25"/>
      <c r="E21" s="25"/>
      <c r="F21" s="25"/>
      <c r="G21" s="25"/>
      <c r="H21" s="25"/>
      <c r="I21" s="25"/>
      <c r="J21" s="26"/>
    </row>
    <row r="22" spans="1:10" x14ac:dyDescent="0.25">
      <c r="A22" s="23"/>
      <c r="B22" s="24"/>
      <c r="C22" s="25"/>
      <c r="D22" s="20" t="s">
        <v>16</v>
      </c>
      <c r="E22" s="25"/>
      <c r="F22" s="25"/>
      <c r="G22" s="25"/>
      <c r="H22" s="25"/>
      <c r="I22" s="20" t="s">
        <v>11</v>
      </c>
      <c r="J22" s="30" t="s">
        <v>5</v>
      </c>
    </row>
    <row r="23" spans="1:10" x14ac:dyDescent="0.25">
      <c r="A23" s="23"/>
      <c r="B23" s="24"/>
      <c r="C23" s="25"/>
      <c r="D23" s="25"/>
      <c r="E23" s="29" t="s">
        <v>8</v>
      </c>
      <c r="F23" s="25"/>
      <c r="G23" s="25"/>
      <c r="H23" s="25"/>
      <c r="I23" s="20" t="s">
        <v>12</v>
      </c>
      <c r="J23" s="30" t="s">
        <v>5</v>
      </c>
    </row>
    <row r="24" spans="1:10" x14ac:dyDescent="0.25">
      <c r="A24" s="23"/>
      <c r="B24" s="24"/>
      <c r="C24" s="25"/>
      <c r="D24" s="25"/>
      <c r="E24" s="25"/>
      <c r="F24" s="25"/>
      <c r="G24" s="25"/>
      <c r="H24" s="25"/>
      <c r="I24" s="25"/>
      <c r="J24" s="26"/>
    </row>
    <row r="25" spans="1:10" x14ac:dyDescent="0.25">
      <c r="A25" s="23"/>
      <c r="B25" s="24"/>
      <c r="C25" s="25"/>
      <c r="D25" s="20" t="s">
        <v>17</v>
      </c>
      <c r="E25" s="25"/>
      <c r="F25" s="25"/>
      <c r="G25" s="25"/>
      <c r="H25" s="25"/>
      <c r="I25" s="25"/>
      <c r="J25" s="26"/>
    </row>
    <row r="26" spans="1:10" x14ac:dyDescent="0.25">
      <c r="A26" s="36"/>
      <c r="B26" s="37"/>
      <c r="C26" s="38"/>
      <c r="D26" s="38"/>
      <c r="E26" s="39" t="s">
        <v>5</v>
      </c>
      <c r="F26" s="39"/>
      <c r="G26" s="39"/>
      <c r="H26" s="39"/>
      <c r="I26" s="38"/>
      <c r="J26" s="40"/>
    </row>
    <row r="27" spans="1:10" x14ac:dyDescent="0.25">
      <c r="A27" s="23"/>
      <c r="B27" s="24"/>
      <c r="C27" s="25"/>
      <c r="D27" s="25"/>
      <c r="E27" s="25"/>
      <c r="F27" s="25"/>
      <c r="G27" s="25"/>
      <c r="H27" s="25"/>
      <c r="I27" s="25"/>
      <c r="J27" s="26"/>
    </row>
    <row r="28" spans="1:10" ht="5.25" customHeight="1" x14ac:dyDescent="0.25">
      <c r="A28" s="23"/>
      <c r="B28" s="24"/>
      <c r="C28" s="25"/>
      <c r="D28" s="41"/>
      <c r="E28" s="41"/>
      <c r="F28" s="41"/>
      <c r="G28" s="41"/>
      <c r="H28" s="41"/>
      <c r="I28" s="41"/>
      <c r="J28" s="42"/>
    </row>
    <row r="29" spans="1:10" ht="18" customHeight="1" x14ac:dyDescent="0.25">
      <c r="A29" s="23"/>
      <c r="B29" s="24"/>
      <c r="C29" s="25"/>
      <c r="D29" s="43" t="s">
        <v>19</v>
      </c>
      <c r="E29" s="25"/>
      <c r="F29" s="25"/>
      <c r="G29" s="25"/>
      <c r="H29" s="25"/>
      <c r="I29" s="25"/>
      <c r="J29" s="44">
        <f>F32</f>
        <v>0</v>
      </c>
    </row>
    <row r="30" spans="1:10" x14ac:dyDescent="0.25">
      <c r="A30" s="23"/>
      <c r="B30" s="24"/>
      <c r="C30" s="25"/>
      <c r="D30" s="41"/>
      <c r="E30" s="41"/>
      <c r="F30" s="41"/>
      <c r="G30" s="41"/>
      <c r="H30" s="41"/>
      <c r="I30" s="41"/>
      <c r="J30" s="42"/>
    </row>
    <row r="31" spans="1:10" x14ac:dyDescent="0.25">
      <c r="A31" s="23"/>
      <c r="B31" s="24"/>
      <c r="C31" s="25"/>
      <c r="D31" s="25"/>
      <c r="E31" s="25"/>
      <c r="F31" s="45" t="s">
        <v>21</v>
      </c>
      <c r="G31" s="25"/>
      <c r="H31" s="25"/>
      <c r="I31" s="45" t="s">
        <v>20</v>
      </c>
      <c r="J31" s="46" t="s">
        <v>22</v>
      </c>
    </row>
    <row r="32" spans="1:10" x14ac:dyDescent="0.25">
      <c r="A32" s="23"/>
      <c r="B32" s="24"/>
      <c r="C32" s="25"/>
      <c r="D32" s="47" t="s">
        <v>23</v>
      </c>
      <c r="E32" s="20" t="s">
        <v>24</v>
      </c>
      <c r="F32" s="48">
        <f>J54</f>
        <v>0</v>
      </c>
      <c r="G32" s="25"/>
      <c r="H32" s="25"/>
      <c r="I32" s="49">
        <v>0.21</v>
      </c>
      <c r="J32" s="50">
        <f>I32*F32</f>
        <v>0</v>
      </c>
    </row>
    <row r="33" spans="1:10" x14ac:dyDescent="0.25">
      <c r="A33" s="23"/>
      <c r="B33" s="24"/>
      <c r="C33" s="25"/>
      <c r="D33" s="25"/>
      <c r="E33" s="20" t="s">
        <v>25</v>
      </c>
      <c r="F33" s="48">
        <v>0</v>
      </c>
      <c r="G33" s="25"/>
      <c r="H33" s="25"/>
      <c r="I33" s="49">
        <v>0.15</v>
      </c>
      <c r="J33" s="50">
        <v>0</v>
      </c>
    </row>
    <row r="34" spans="1:10" x14ac:dyDescent="0.25">
      <c r="A34" s="23"/>
      <c r="B34" s="24"/>
      <c r="C34" s="25"/>
      <c r="D34" s="25"/>
      <c r="E34" s="25"/>
      <c r="F34" s="25"/>
      <c r="G34" s="25"/>
      <c r="H34" s="25"/>
      <c r="I34" s="25"/>
      <c r="J34" s="26"/>
    </row>
    <row r="35" spans="1:10" ht="15.75" x14ac:dyDescent="0.25">
      <c r="A35" s="23"/>
      <c r="B35" s="24"/>
      <c r="C35" s="51"/>
      <c r="D35" s="52" t="s">
        <v>26</v>
      </c>
      <c r="E35" s="53"/>
      <c r="F35" s="53"/>
      <c r="G35" s="54" t="s">
        <v>27</v>
      </c>
      <c r="H35" s="55" t="s">
        <v>28</v>
      </c>
      <c r="I35" s="53"/>
      <c r="J35" s="56">
        <f>F32+J32</f>
        <v>0</v>
      </c>
    </row>
    <row r="36" spans="1:10" x14ac:dyDescent="0.25">
      <c r="A36" s="23"/>
      <c r="B36" s="57"/>
      <c r="C36" s="58"/>
      <c r="D36" s="58"/>
      <c r="E36" s="58"/>
      <c r="F36" s="58"/>
      <c r="G36" s="58"/>
      <c r="H36" s="58"/>
      <c r="I36" s="58"/>
      <c r="J36" s="59"/>
    </row>
    <row r="40" spans="1:10" x14ac:dyDescent="0.25">
      <c r="A40" s="23"/>
      <c r="B40" s="60"/>
      <c r="C40" s="61"/>
      <c r="D40" s="61"/>
      <c r="E40" s="61"/>
      <c r="F40" s="61"/>
      <c r="G40" s="61"/>
      <c r="H40" s="61"/>
      <c r="I40" s="61"/>
      <c r="J40" s="62"/>
    </row>
    <row r="41" spans="1:10" ht="18" x14ac:dyDescent="0.25">
      <c r="A41" s="23"/>
      <c r="B41" s="24"/>
      <c r="C41" s="18" t="s">
        <v>49</v>
      </c>
      <c r="D41" s="25"/>
      <c r="E41" s="25"/>
      <c r="F41" s="25"/>
      <c r="G41" s="25"/>
      <c r="H41" s="25"/>
      <c r="I41" s="25"/>
      <c r="J41" s="26"/>
    </row>
    <row r="42" spans="1:10" x14ac:dyDescent="0.25">
      <c r="A42" s="23"/>
      <c r="B42" s="24"/>
      <c r="C42" s="25"/>
      <c r="D42" s="25"/>
      <c r="E42" s="25"/>
      <c r="F42" s="25"/>
      <c r="G42" s="25"/>
      <c r="H42" s="25"/>
      <c r="I42" s="25"/>
      <c r="J42" s="26"/>
    </row>
    <row r="43" spans="1:10" x14ac:dyDescent="0.25">
      <c r="A43" s="23"/>
      <c r="B43" s="24"/>
      <c r="C43" s="20" t="s">
        <v>3</v>
      </c>
      <c r="D43" s="25"/>
      <c r="E43" s="25"/>
      <c r="F43" s="25"/>
      <c r="G43" s="25"/>
      <c r="H43" s="25"/>
      <c r="I43" s="25"/>
      <c r="J43" s="26"/>
    </row>
    <row r="44" spans="1:10" ht="30.75" customHeight="1" x14ac:dyDescent="0.25">
      <c r="A44" s="23"/>
      <c r="B44" s="24"/>
      <c r="C44" s="25"/>
      <c r="D44" s="25"/>
      <c r="E44" s="21" t="str">
        <f>E6</f>
        <v>VŠE Praha - Stavební úpravy stávajících suterénních prostor v sekci B a C - Elektrotechnika</v>
      </c>
      <c r="F44" s="22"/>
      <c r="G44" s="22"/>
      <c r="H44" s="22"/>
      <c r="I44" s="25"/>
      <c r="J44" s="26"/>
    </row>
    <row r="45" spans="1:10" x14ac:dyDescent="0.25">
      <c r="A45" s="23"/>
      <c r="B45" s="24"/>
      <c r="C45" s="20" t="s">
        <v>47</v>
      </c>
      <c r="D45" s="25"/>
      <c r="E45" s="25"/>
      <c r="F45" s="25"/>
      <c r="G45" s="25"/>
      <c r="H45" s="25"/>
      <c r="I45" s="25"/>
      <c r="J45" s="26"/>
    </row>
    <row r="46" spans="1:10" x14ac:dyDescent="0.25">
      <c r="A46" s="23"/>
      <c r="B46" s="24"/>
      <c r="C46" s="25"/>
      <c r="D46" s="25"/>
      <c r="E46" s="27" t="s">
        <v>48</v>
      </c>
      <c r="F46" s="28"/>
      <c r="G46" s="28"/>
      <c r="H46" s="28"/>
      <c r="I46" s="25"/>
      <c r="J46" s="26"/>
    </row>
    <row r="47" spans="1:10" x14ac:dyDescent="0.25">
      <c r="A47" s="23"/>
      <c r="B47" s="24"/>
      <c r="C47" s="25"/>
      <c r="D47" s="25"/>
      <c r="E47" s="25"/>
      <c r="F47" s="25"/>
      <c r="G47" s="25"/>
      <c r="H47" s="25"/>
      <c r="I47" s="25"/>
      <c r="J47" s="26"/>
    </row>
    <row r="48" spans="1:10" x14ac:dyDescent="0.25">
      <c r="A48" s="23"/>
      <c r="B48" s="24"/>
      <c r="C48" s="20" t="s">
        <v>7</v>
      </c>
      <c r="D48" s="25"/>
      <c r="E48" s="25"/>
      <c r="F48" s="29" t="s">
        <v>8</v>
      </c>
      <c r="G48" s="25"/>
      <c r="H48" s="25"/>
      <c r="I48" s="20" t="s">
        <v>9</v>
      </c>
      <c r="J48" s="31" t="str">
        <f>'Rekapitulace stavby'!$AN$7</f>
        <v>Vyplň údaj</v>
      </c>
    </row>
    <row r="49" spans="1:10" x14ac:dyDescent="0.25">
      <c r="A49" s="23"/>
      <c r="B49" s="24"/>
      <c r="C49" s="25"/>
      <c r="D49" s="25"/>
      <c r="E49" s="25"/>
      <c r="F49" s="25"/>
      <c r="G49" s="25"/>
      <c r="H49" s="25"/>
      <c r="I49" s="25"/>
      <c r="J49" s="26"/>
    </row>
    <row r="50" spans="1:10" x14ac:dyDescent="0.25">
      <c r="A50" s="23"/>
      <c r="B50" s="24"/>
      <c r="C50" s="20" t="s">
        <v>10</v>
      </c>
      <c r="D50" s="25"/>
      <c r="E50" s="25"/>
      <c r="F50" s="29" t="s">
        <v>8</v>
      </c>
      <c r="G50" s="25"/>
      <c r="H50" s="25"/>
      <c r="I50" s="20" t="s">
        <v>15</v>
      </c>
      <c r="J50" s="63" t="s">
        <v>8</v>
      </c>
    </row>
    <row r="51" spans="1:10" x14ac:dyDescent="0.25">
      <c r="A51" s="23"/>
      <c r="B51" s="24"/>
      <c r="C51" s="20" t="s">
        <v>13</v>
      </c>
      <c r="D51" s="25"/>
      <c r="E51" s="25"/>
      <c r="F51" s="29" t="str">
        <f>IF(E17="","",E17)</f>
        <v>Vyplň údaj</v>
      </c>
      <c r="G51" s="25"/>
      <c r="H51" s="25"/>
      <c r="I51" s="20" t="s">
        <v>16</v>
      </c>
      <c r="J51" s="63" t="s">
        <v>8</v>
      </c>
    </row>
    <row r="52" spans="1:10" x14ac:dyDescent="0.25">
      <c r="A52" s="23"/>
      <c r="B52" s="24"/>
      <c r="C52" s="25"/>
      <c r="D52" s="25"/>
      <c r="E52" s="25"/>
      <c r="F52" s="25"/>
      <c r="G52" s="25"/>
      <c r="H52" s="25"/>
      <c r="I52" s="25"/>
      <c r="J52" s="26"/>
    </row>
    <row r="53" spans="1:10" x14ac:dyDescent="0.25">
      <c r="A53" s="64"/>
      <c r="B53" s="65"/>
      <c r="C53" s="66" t="s">
        <v>50</v>
      </c>
      <c r="D53" s="67" t="s">
        <v>34</v>
      </c>
      <c r="E53" s="67" t="s">
        <v>30</v>
      </c>
      <c r="F53" s="67" t="s">
        <v>31</v>
      </c>
      <c r="G53" s="67" t="s">
        <v>51</v>
      </c>
      <c r="H53" s="67" t="s">
        <v>52</v>
      </c>
      <c r="I53" s="67" t="s">
        <v>53</v>
      </c>
      <c r="J53" s="68" t="s">
        <v>54</v>
      </c>
    </row>
    <row r="54" spans="1:10" ht="15.75" x14ac:dyDescent="0.25">
      <c r="A54" s="23"/>
      <c r="B54" s="24"/>
      <c r="C54" s="69" t="s">
        <v>55</v>
      </c>
      <c r="D54" s="25"/>
      <c r="E54" s="25"/>
      <c r="F54" s="25"/>
      <c r="G54" s="25"/>
      <c r="H54" s="25"/>
      <c r="I54" s="25"/>
      <c r="J54" s="70">
        <f>J55</f>
        <v>0</v>
      </c>
    </row>
    <row r="55" spans="1:10" ht="15.75" x14ac:dyDescent="0.25">
      <c r="A55" s="71"/>
      <c r="B55" s="72"/>
      <c r="C55" s="73"/>
      <c r="D55" s="74" t="s">
        <v>56</v>
      </c>
      <c r="E55" s="75" t="s">
        <v>57</v>
      </c>
      <c r="F55" s="75" t="s">
        <v>58</v>
      </c>
      <c r="G55" s="73"/>
      <c r="H55" s="73"/>
      <c r="I55" s="73"/>
      <c r="J55" s="76">
        <f>SUM(J56:J137)</f>
        <v>0</v>
      </c>
    </row>
    <row r="56" spans="1:10" ht="48" x14ac:dyDescent="0.25">
      <c r="A56" s="23"/>
      <c r="B56" s="24"/>
      <c r="C56" s="77" t="s">
        <v>59</v>
      </c>
      <c r="D56" s="77" t="s">
        <v>60</v>
      </c>
      <c r="E56" s="78" t="s">
        <v>61</v>
      </c>
      <c r="F56" s="79" t="s">
        <v>62</v>
      </c>
      <c r="G56" s="80" t="s">
        <v>63</v>
      </c>
      <c r="H56" s="81">
        <v>1</v>
      </c>
      <c r="I56" s="6"/>
      <c r="J56" s="82">
        <f>ROUND(I56*H56,2)</f>
        <v>0</v>
      </c>
    </row>
    <row r="57" spans="1:10" ht="24" x14ac:dyDescent="0.25">
      <c r="A57" s="23"/>
      <c r="B57" s="24"/>
      <c r="C57" s="77" t="s">
        <v>64</v>
      </c>
      <c r="D57" s="77" t="s">
        <v>60</v>
      </c>
      <c r="E57" s="78" t="s">
        <v>65</v>
      </c>
      <c r="F57" s="79" t="s">
        <v>66</v>
      </c>
      <c r="G57" s="80" t="s">
        <v>63</v>
      </c>
      <c r="H57" s="81">
        <v>20</v>
      </c>
      <c r="I57" s="6"/>
      <c r="J57" s="82">
        <f>ROUND(I57*H57,2)</f>
        <v>0</v>
      </c>
    </row>
    <row r="58" spans="1:10" ht="24" x14ac:dyDescent="0.25">
      <c r="A58" s="23"/>
      <c r="B58" s="24"/>
      <c r="C58" s="77" t="s">
        <v>67</v>
      </c>
      <c r="D58" s="77" t="s">
        <v>60</v>
      </c>
      <c r="E58" s="78" t="s">
        <v>68</v>
      </c>
      <c r="F58" s="79" t="s">
        <v>69</v>
      </c>
      <c r="G58" s="80" t="s">
        <v>63</v>
      </c>
      <c r="H58" s="81">
        <v>10</v>
      </c>
      <c r="I58" s="6"/>
      <c r="J58" s="82">
        <f>ROUND(I58*H58,2)</f>
        <v>0</v>
      </c>
    </row>
    <row r="59" spans="1:10" ht="36" x14ac:dyDescent="0.25">
      <c r="A59" s="23"/>
      <c r="B59" s="24"/>
      <c r="C59" s="77" t="s">
        <v>70</v>
      </c>
      <c r="D59" s="77" t="s">
        <v>60</v>
      </c>
      <c r="E59" s="78" t="s">
        <v>375</v>
      </c>
      <c r="F59" s="79" t="s">
        <v>376</v>
      </c>
      <c r="G59" s="80" t="s">
        <v>71</v>
      </c>
      <c r="H59" s="81">
        <v>150</v>
      </c>
      <c r="I59" s="6"/>
      <c r="J59" s="82">
        <f>ROUND(I59*H59,2)</f>
        <v>0</v>
      </c>
    </row>
    <row r="60" spans="1:10" x14ac:dyDescent="0.25">
      <c r="A60" s="23"/>
      <c r="B60" s="24"/>
      <c r="C60" s="25"/>
      <c r="D60" s="83" t="s">
        <v>72</v>
      </c>
      <c r="E60" s="25"/>
      <c r="F60" s="84" t="s">
        <v>73</v>
      </c>
      <c r="G60" s="25"/>
      <c r="H60" s="25"/>
      <c r="I60" s="1"/>
      <c r="J60" s="26"/>
    </row>
    <row r="61" spans="1:10" ht="24" x14ac:dyDescent="0.25">
      <c r="A61" s="23"/>
      <c r="B61" s="24"/>
      <c r="C61" s="85" t="s">
        <v>74</v>
      </c>
      <c r="D61" s="85" t="s">
        <v>75</v>
      </c>
      <c r="E61" s="86" t="s">
        <v>377</v>
      </c>
      <c r="F61" s="87" t="s">
        <v>378</v>
      </c>
      <c r="G61" s="88" t="s">
        <v>71</v>
      </c>
      <c r="H61" s="89">
        <v>100</v>
      </c>
      <c r="I61" s="7"/>
      <c r="J61" s="90">
        <f>ROUND(I61*H61,2)</f>
        <v>0</v>
      </c>
    </row>
    <row r="62" spans="1:10" ht="24" x14ac:dyDescent="0.25">
      <c r="A62" s="23"/>
      <c r="B62" s="24"/>
      <c r="C62" s="85" t="s">
        <v>76</v>
      </c>
      <c r="D62" s="85" t="s">
        <v>75</v>
      </c>
      <c r="E62" s="86" t="s">
        <v>77</v>
      </c>
      <c r="F62" s="87" t="s">
        <v>78</v>
      </c>
      <c r="G62" s="88" t="s">
        <v>71</v>
      </c>
      <c r="H62" s="89">
        <v>50</v>
      </c>
      <c r="I62" s="7"/>
      <c r="J62" s="90">
        <f>ROUND(I62*H62,2)</f>
        <v>0</v>
      </c>
    </row>
    <row r="63" spans="1:10" ht="36" x14ac:dyDescent="0.25">
      <c r="A63" s="23"/>
      <c r="B63" s="24"/>
      <c r="C63" s="77" t="s">
        <v>79</v>
      </c>
      <c r="D63" s="77" t="s">
        <v>60</v>
      </c>
      <c r="E63" s="78" t="s">
        <v>80</v>
      </c>
      <c r="F63" s="79" t="s">
        <v>81</v>
      </c>
      <c r="G63" s="80" t="s">
        <v>71</v>
      </c>
      <c r="H63" s="81">
        <v>80</v>
      </c>
      <c r="I63" s="6"/>
      <c r="J63" s="82">
        <f>ROUND(I63*H63,2)</f>
        <v>0</v>
      </c>
    </row>
    <row r="64" spans="1:10" x14ac:dyDescent="0.25">
      <c r="A64" s="23"/>
      <c r="B64" s="24"/>
      <c r="C64" s="25"/>
      <c r="D64" s="83" t="s">
        <v>72</v>
      </c>
      <c r="E64" s="25"/>
      <c r="F64" s="84" t="s">
        <v>82</v>
      </c>
      <c r="G64" s="25"/>
      <c r="H64" s="25"/>
      <c r="I64" s="1"/>
      <c r="J64" s="26"/>
    </row>
    <row r="65" spans="1:10" x14ac:dyDescent="0.25">
      <c r="A65" s="23"/>
      <c r="B65" s="24"/>
      <c r="C65" s="85" t="s">
        <v>83</v>
      </c>
      <c r="D65" s="85" t="s">
        <v>75</v>
      </c>
      <c r="E65" s="86" t="s">
        <v>379</v>
      </c>
      <c r="F65" s="87" t="s">
        <v>380</v>
      </c>
      <c r="G65" s="88" t="s">
        <v>71</v>
      </c>
      <c r="H65" s="89">
        <v>80</v>
      </c>
      <c r="I65" s="7"/>
      <c r="J65" s="90">
        <f>ROUND(I65*H65,2)</f>
        <v>0</v>
      </c>
    </row>
    <row r="66" spans="1:10" ht="36" x14ac:dyDescent="0.25">
      <c r="A66" s="23"/>
      <c r="B66" s="24"/>
      <c r="C66" s="77" t="s">
        <v>84</v>
      </c>
      <c r="D66" s="77" t="s">
        <v>60</v>
      </c>
      <c r="E66" s="78" t="s">
        <v>85</v>
      </c>
      <c r="F66" s="79" t="s">
        <v>86</v>
      </c>
      <c r="G66" s="80" t="s">
        <v>71</v>
      </c>
      <c r="H66" s="81">
        <v>500</v>
      </c>
      <c r="I66" s="6"/>
      <c r="J66" s="82">
        <f>ROUND(I66*H66,2)</f>
        <v>0</v>
      </c>
    </row>
    <row r="67" spans="1:10" x14ac:dyDescent="0.25">
      <c r="A67" s="23"/>
      <c r="B67" s="24"/>
      <c r="C67" s="85" t="s">
        <v>87</v>
      </c>
      <c r="D67" s="85" t="s">
        <v>75</v>
      </c>
      <c r="E67" s="86" t="s">
        <v>88</v>
      </c>
      <c r="F67" s="87" t="s">
        <v>89</v>
      </c>
      <c r="G67" s="88" t="s">
        <v>71</v>
      </c>
      <c r="H67" s="89">
        <v>320</v>
      </c>
      <c r="I67" s="7"/>
      <c r="J67" s="90">
        <f>ROUND(I67*H67,2)</f>
        <v>0</v>
      </c>
    </row>
    <row r="68" spans="1:10" x14ac:dyDescent="0.25">
      <c r="A68" s="23"/>
      <c r="B68" s="24"/>
      <c r="C68" s="85" t="s">
        <v>90</v>
      </c>
      <c r="D68" s="85" t="s">
        <v>75</v>
      </c>
      <c r="E68" s="86" t="s">
        <v>91</v>
      </c>
      <c r="F68" s="87" t="s">
        <v>92</v>
      </c>
      <c r="G68" s="88" t="s">
        <v>71</v>
      </c>
      <c r="H68" s="89">
        <v>180</v>
      </c>
      <c r="I68" s="7"/>
      <c r="J68" s="90">
        <f>ROUND(I68*H68,2)</f>
        <v>0</v>
      </c>
    </row>
    <row r="69" spans="1:10" ht="24" x14ac:dyDescent="0.25">
      <c r="A69" s="23"/>
      <c r="B69" s="24"/>
      <c r="C69" s="77" t="s">
        <v>93</v>
      </c>
      <c r="D69" s="77" t="s">
        <v>60</v>
      </c>
      <c r="E69" s="78" t="s">
        <v>94</v>
      </c>
      <c r="F69" s="79" t="s">
        <v>95</v>
      </c>
      <c r="G69" s="80" t="s">
        <v>63</v>
      </c>
      <c r="H69" s="81">
        <v>2</v>
      </c>
      <c r="I69" s="6"/>
      <c r="J69" s="82">
        <f>ROUND(I69*H69,2)</f>
        <v>0</v>
      </c>
    </row>
    <row r="70" spans="1:10" x14ac:dyDescent="0.25">
      <c r="A70" s="23"/>
      <c r="B70" s="24"/>
      <c r="C70" s="25"/>
      <c r="D70" s="83" t="s">
        <v>72</v>
      </c>
      <c r="E70" s="25"/>
      <c r="F70" s="84" t="s">
        <v>96</v>
      </c>
      <c r="G70" s="25"/>
      <c r="H70" s="25"/>
      <c r="I70" s="1"/>
      <c r="J70" s="26"/>
    </row>
    <row r="71" spans="1:10" x14ac:dyDescent="0.25">
      <c r="A71" s="23"/>
      <c r="B71" s="24"/>
      <c r="C71" s="85" t="s">
        <v>97</v>
      </c>
      <c r="D71" s="85" t="s">
        <v>75</v>
      </c>
      <c r="E71" s="86" t="s">
        <v>98</v>
      </c>
      <c r="F71" s="87" t="s">
        <v>99</v>
      </c>
      <c r="G71" s="88" t="s">
        <v>63</v>
      </c>
      <c r="H71" s="89">
        <v>2</v>
      </c>
      <c r="I71" s="7"/>
      <c r="J71" s="90">
        <f>ROUND(I71*H71,2)</f>
        <v>0</v>
      </c>
    </row>
    <row r="72" spans="1:10" ht="36" x14ac:dyDescent="0.25">
      <c r="A72" s="23"/>
      <c r="B72" s="24"/>
      <c r="C72" s="77" t="s">
        <v>100</v>
      </c>
      <c r="D72" s="77" t="s">
        <v>60</v>
      </c>
      <c r="E72" s="78" t="s">
        <v>101</v>
      </c>
      <c r="F72" s="79" t="s">
        <v>102</v>
      </c>
      <c r="G72" s="80" t="s">
        <v>63</v>
      </c>
      <c r="H72" s="81">
        <v>1040</v>
      </c>
      <c r="I72" s="6"/>
      <c r="J72" s="82">
        <f>ROUND(I72*H72,2)</f>
        <v>0</v>
      </c>
    </row>
    <row r="73" spans="1:10" x14ac:dyDescent="0.25">
      <c r="A73" s="23"/>
      <c r="B73" s="24"/>
      <c r="C73" s="25"/>
      <c r="D73" s="83" t="s">
        <v>72</v>
      </c>
      <c r="E73" s="25"/>
      <c r="F73" s="84" t="s">
        <v>103</v>
      </c>
      <c r="G73" s="25"/>
      <c r="H73" s="25"/>
      <c r="I73" s="1"/>
      <c r="J73" s="26"/>
    </row>
    <row r="74" spans="1:10" ht="24" x14ac:dyDescent="0.25">
      <c r="A74" s="23"/>
      <c r="B74" s="24"/>
      <c r="C74" s="77" t="s">
        <v>104</v>
      </c>
      <c r="D74" s="77" t="s">
        <v>60</v>
      </c>
      <c r="E74" s="78" t="s">
        <v>105</v>
      </c>
      <c r="F74" s="79" t="s">
        <v>106</v>
      </c>
      <c r="G74" s="80" t="s">
        <v>63</v>
      </c>
      <c r="H74" s="81">
        <v>40</v>
      </c>
      <c r="I74" s="6"/>
      <c r="J74" s="82">
        <f>ROUND(I74*H74,2)</f>
        <v>0</v>
      </c>
    </row>
    <row r="75" spans="1:10" ht="48" x14ac:dyDescent="0.25">
      <c r="A75" s="23"/>
      <c r="B75" s="24"/>
      <c r="C75" s="77" t="s">
        <v>107</v>
      </c>
      <c r="D75" s="77" t="s">
        <v>60</v>
      </c>
      <c r="E75" s="78" t="s">
        <v>108</v>
      </c>
      <c r="F75" s="79" t="s">
        <v>109</v>
      </c>
      <c r="G75" s="80" t="s">
        <v>63</v>
      </c>
      <c r="H75" s="81">
        <v>60</v>
      </c>
      <c r="I75" s="6"/>
      <c r="J75" s="82">
        <f>ROUND(I75*H75,2)</f>
        <v>0</v>
      </c>
    </row>
    <row r="76" spans="1:10" x14ac:dyDescent="0.25">
      <c r="A76" s="23"/>
      <c r="B76" s="24"/>
      <c r="C76" s="25"/>
      <c r="D76" s="83" t="s">
        <v>72</v>
      </c>
      <c r="E76" s="25"/>
      <c r="F76" s="84" t="s">
        <v>110</v>
      </c>
      <c r="G76" s="25"/>
      <c r="H76" s="25"/>
      <c r="I76" s="1"/>
      <c r="J76" s="26"/>
    </row>
    <row r="77" spans="1:10" ht="24" x14ac:dyDescent="0.25">
      <c r="A77" s="23"/>
      <c r="B77" s="24"/>
      <c r="C77" s="85" t="s">
        <v>111</v>
      </c>
      <c r="D77" s="85" t="s">
        <v>75</v>
      </c>
      <c r="E77" s="86" t="s">
        <v>112</v>
      </c>
      <c r="F77" s="87" t="s">
        <v>113</v>
      </c>
      <c r="G77" s="88" t="s">
        <v>63</v>
      </c>
      <c r="H77" s="89">
        <v>50</v>
      </c>
      <c r="I77" s="7"/>
      <c r="J77" s="90">
        <f>ROUND(I77*H77,2)</f>
        <v>0</v>
      </c>
    </row>
    <row r="78" spans="1:10" ht="24" x14ac:dyDescent="0.25">
      <c r="A78" s="23"/>
      <c r="B78" s="24"/>
      <c r="C78" s="85" t="s">
        <v>114</v>
      </c>
      <c r="D78" s="85" t="s">
        <v>75</v>
      </c>
      <c r="E78" s="86" t="s">
        <v>115</v>
      </c>
      <c r="F78" s="87" t="s">
        <v>116</v>
      </c>
      <c r="G78" s="88" t="s">
        <v>63</v>
      </c>
      <c r="H78" s="89">
        <v>10</v>
      </c>
      <c r="I78" s="7"/>
      <c r="J78" s="90">
        <f>ROUND(I78*H78,2)</f>
        <v>0</v>
      </c>
    </row>
    <row r="79" spans="1:10" ht="60" x14ac:dyDescent="0.25">
      <c r="A79" s="23"/>
      <c r="B79" s="24"/>
      <c r="C79" s="77" t="s">
        <v>117</v>
      </c>
      <c r="D79" s="77" t="s">
        <v>60</v>
      </c>
      <c r="E79" s="78" t="s">
        <v>118</v>
      </c>
      <c r="F79" s="79" t="s">
        <v>119</v>
      </c>
      <c r="G79" s="80" t="s">
        <v>63</v>
      </c>
      <c r="H79" s="81">
        <v>40</v>
      </c>
      <c r="I79" s="6"/>
      <c r="J79" s="82">
        <f>ROUND(I79*H79,2)</f>
        <v>0</v>
      </c>
    </row>
    <row r="80" spans="1:10" x14ac:dyDescent="0.25">
      <c r="A80" s="23"/>
      <c r="B80" s="24"/>
      <c r="C80" s="25"/>
      <c r="D80" s="83" t="s">
        <v>72</v>
      </c>
      <c r="E80" s="25"/>
      <c r="F80" s="84" t="s">
        <v>120</v>
      </c>
      <c r="G80" s="25"/>
      <c r="H80" s="25"/>
      <c r="I80" s="1"/>
      <c r="J80" s="26"/>
    </row>
    <row r="81" spans="1:10" x14ac:dyDescent="0.25">
      <c r="A81" s="23"/>
      <c r="B81" s="24"/>
      <c r="C81" s="85" t="s">
        <v>121</v>
      </c>
      <c r="D81" s="85" t="s">
        <v>75</v>
      </c>
      <c r="E81" s="86" t="s">
        <v>122</v>
      </c>
      <c r="F81" s="87" t="s">
        <v>123</v>
      </c>
      <c r="G81" s="88" t="s">
        <v>63</v>
      </c>
      <c r="H81" s="89">
        <v>40</v>
      </c>
      <c r="I81" s="7"/>
      <c r="J81" s="90">
        <f t="shared" ref="J81:J90" si="0">ROUND(I81*H81,2)</f>
        <v>0</v>
      </c>
    </row>
    <row r="82" spans="1:10" x14ac:dyDescent="0.25">
      <c r="A82" s="23"/>
      <c r="B82" s="24"/>
      <c r="C82" s="85" t="s">
        <v>124</v>
      </c>
      <c r="D82" s="85" t="s">
        <v>75</v>
      </c>
      <c r="E82" s="86" t="s">
        <v>125</v>
      </c>
      <c r="F82" s="87" t="s">
        <v>126</v>
      </c>
      <c r="G82" s="88" t="s">
        <v>63</v>
      </c>
      <c r="H82" s="89">
        <v>50</v>
      </c>
      <c r="I82" s="7"/>
      <c r="J82" s="90">
        <f t="shared" si="0"/>
        <v>0</v>
      </c>
    </row>
    <row r="83" spans="1:10" x14ac:dyDescent="0.25">
      <c r="A83" s="23"/>
      <c r="B83" s="24"/>
      <c r="C83" s="85" t="s">
        <v>127</v>
      </c>
      <c r="D83" s="85" t="s">
        <v>75</v>
      </c>
      <c r="E83" s="86" t="s">
        <v>128</v>
      </c>
      <c r="F83" s="87" t="s">
        <v>129</v>
      </c>
      <c r="G83" s="88" t="s">
        <v>63</v>
      </c>
      <c r="H83" s="89">
        <v>7</v>
      </c>
      <c r="I83" s="7"/>
      <c r="J83" s="90">
        <f t="shared" si="0"/>
        <v>0</v>
      </c>
    </row>
    <row r="84" spans="1:10" x14ac:dyDescent="0.25">
      <c r="A84" s="23"/>
      <c r="B84" s="24"/>
      <c r="C84" s="85" t="s">
        <v>130</v>
      </c>
      <c r="D84" s="85" t="s">
        <v>75</v>
      </c>
      <c r="E84" s="86" t="s">
        <v>131</v>
      </c>
      <c r="F84" s="87" t="s">
        <v>132</v>
      </c>
      <c r="G84" s="88" t="s">
        <v>63</v>
      </c>
      <c r="H84" s="89">
        <v>6</v>
      </c>
      <c r="I84" s="7"/>
      <c r="J84" s="90">
        <f t="shared" si="0"/>
        <v>0</v>
      </c>
    </row>
    <row r="85" spans="1:10" x14ac:dyDescent="0.25">
      <c r="A85" s="23"/>
      <c r="B85" s="24"/>
      <c r="C85" s="85" t="s">
        <v>133</v>
      </c>
      <c r="D85" s="85" t="s">
        <v>75</v>
      </c>
      <c r="E85" s="86" t="s">
        <v>134</v>
      </c>
      <c r="F85" s="87" t="s">
        <v>135</v>
      </c>
      <c r="G85" s="88" t="s">
        <v>63</v>
      </c>
      <c r="H85" s="89">
        <v>4</v>
      </c>
      <c r="I85" s="7"/>
      <c r="J85" s="90">
        <f t="shared" si="0"/>
        <v>0</v>
      </c>
    </row>
    <row r="86" spans="1:10" ht="24" x14ac:dyDescent="0.25">
      <c r="A86" s="23"/>
      <c r="B86" s="24"/>
      <c r="C86" s="77" t="s">
        <v>136</v>
      </c>
      <c r="D86" s="77" t="s">
        <v>60</v>
      </c>
      <c r="E86" s="78" t="s">
        <v>137</v>
      </c>
      <c r="F86" s="79" t="s">
        <v>138</v>
      </c>
      <c r="G86" s="80" t="s">
        <v>139</v>
      </c>
      <c r="H86" s="81">
        <v>2</v>
      </c>
      <c r="I86" s="6"/>
      <c r="J86" s="82">
        <f t="shared" si="0"/>
        <v>0</v>
      </c>
    </row>
    <row r="87" spans="1:10" ht="48" x14ac:dyDescent="0.25">
      <c r="A87" s="23"/>
      <c r="B87" s="24"/>
      <c r="C87" s="85" t="s">
        <v>140</v>
      </c>
      <c r="D87" s="85" t="s">
        <v>75</v>
      </c>
      <c r="E87" s="86" t="s">
        <v>141</v>
      </c>
      <c r="F87" s="87" t="s">
        <v>142</v>
      </c>
      <c r="G87" s="88" t="s">
        <v>139</v>
      </c>
      <c r="H87" s="89">
        <v>2</v>
      </c>
      <c r="I87" s="7"/>
      <c r="J87" s="90">
        <f t="shared" si="0"/>
        <v>0</v>
      </c>
    </row>
    <row r="88" spans="1:10" x14ac:dyDescent="0.25">
      <c r="A88" s="23"/>
      <c r="B88" s="24"/>
      <c r="C88" s="85" t="s">
        <v>143</v>
      </c>
      <c r="D88" s="85" t="s">
        <v>75</v>
      </c>
      <c r="E88" s="86" t="s">
        <v>144</v>
      </c>
      <c r="F88" s="87" t="s">
        <v>145</v>
      </c>
      <c r="G88" s="88" t="s">
        <v>63</v>
      </c>
      <c r="H88" s="89">
        <v>35</v>
      </c>
      <c r="I88" s="7"/>
      <c r="J88" s="90">
        <f t="shared" si="0"/>
        <v>0</v>
      </c>
    </row>
    <row r="89" spans="1:10" x14ac:dyDescent="0.25">
      <c r="A89" s="23"/>
      <c r="B89" s="24"/>
      <c r="C89" s="85" t="s">
        <v>146</v>
      </c>
      <c r="D89" s="85" t="s">
        <v>75</v>
      </c>
      <c r="E89" s="86" t="s">
        <v>147</v>
      </c>
      <c r="F89" s="87" t="s">
        <v>148</v>
      </c>
      <c r="G89" s="88" t="s">
        <v>63</v>
      </c>
      <c r="H89" s="89">
        <v>4</v>
      </c>
      <c r="I89" s="7"/>
      <c r="J89" s="90">
        <f t="shared" si="0"/>
        <v>0</v>
      </c>
    </row>
    <row r="90" spans="1:10" ht="36" x14ac:dyDescent="0.25">
      <c r="A90" s="23"/>
      <c r="B90" s="24"/>
      <c r="C90" s="77" t="s">
        <v>149</v>
      </c>
      <c r="D90" s="77" t="s">
        <v>60</v>
      </c>
      <c r="E90" s="78" t="s">
        <v>150</v>
      </c>
      <c r="F90" s="79" t="s">
        <v>151</v>
      </c>
      <c r="G90" s="80" t="s">
        <v>63</v>
      </c>
      <c r="H90" s="81">
        <v>4</v>
      </c>
      <c r="I90" s="6"/>
      <c r="J90" s="82">
        <f t="shared" si="0"/>
        <v>0</v>
      </c>
    </row>
    <row r="91" spans="1:10" x14ac:dyDescent="0.25">
      <c r="A91" s="23"/>
      <c r="B91" s="24"/>
      <c r="C91" s="25"/>
      <c r="D91" s="83" t="s">
        <v>72</v>
      </c>
      <c r="E91" s="25"/>
      <c r="F91" s="84" t="s">
        <v>152</v>
      </c>
      <c r="G91" s="25"/>
      <c r="H91" s="25"/>
      <c r="I91" s="1"/>
      <c r="J91" s="26"/>
    </row>
    <row r="92" spans="1:10" x14ac:dyDescent="0.25">
      <c r="A92" s="23"/>
      <c r="B92" s="24"/>
      <c r="C92" s="85" t="s">
        <v>153</v>
      </c>
      <c r="D92" s="85" t="s">
        <v>75</v>
      </c>
      <c r="E92" s="86" t="s">
        <v>154</v>
      </c>
      <c r="F92" s="87" t="s">
        <v>155</v>
      </c>
      <c r="G92" s="88" t="s">
        <v>63</v>
      </c>
      <c r="H92" s="89">
        <v>4</v>
      </c>
      <c r="I92" s="7"/>
      <c r="J92" s="90">
        <f>ROUND(I92*H92,2)</f>
        <v>0</v>
      </c>
    </row>
    <row r="93" spans="1:10" ht="48" x14ac:dyDescent="0.25">
      <c r="A93" s="23"/>
      <c r="B93" s="24"/>
      <c r="C93" s="77" t="s">
        <v>156</v>
      </c>
      <c r="D93" s="77" t="s">
        <v>60</v>
      </c>
      <c r="E93" s="78" t="s">
        <v>157</v>
      </c>
      <c r="F93" s="79" t="s">
        <v>158</v>
      </c>
      <c r="G93" s="80" t="s">
        <v>63</v>
      </c>
      <c r="H93" s="81">
        <v>18</v>
      </c>
      <c r="I93" s="6"/>
      <c r="J93" s="82">
        <f>ROUND(I93*H93,2)</f>
        <v>0</v>
      </c>
    </row>
    <row r="94" spans="1:10" x14ac:dyDescent="0.25">
      <c r="A94" s="23"/>
      <c r="B94" s="24"/>
      <c r="C94" s="25"/>
      <c r="D94" s="83" t="s">
        <v>72</v>
      </c>
      <c r="E94" s="25"/>
      <c r="F94" s="84" t="s">
        <v>159</v>
      </c>
      <c r="G94" s="25"/>
      <c r="H94" s="25"/>
      <c r="I94" s="1"/>
      <c r="J94" s="26"/>
    </row>
    <row r="95" spans="1:10" ht="24" x14ac:dyDescent="0.25">
      <c r="A95" s="23"/>
      <c r="B95" s="24"/>
      <c r="C95" s="85" t="s">
        <v>160</v>
      </c>
      <c r="D95" s="85" t="s">
        <v>75</v>
      </c>
      <c r="E95" s="86" t="s">
        <v>161</v>
      </c>
      <c r="F95" s="87" t="s">
        <v>162</v>
      </c>
      <c r="G95" s="88" t="s">
        <v>63</v>
      </c>
      <c r="H95" s="89">
        <v>18</v>
      </c>
      <c r="I95" s="7"/>
      <c r="J95" s="90">
        <f>ROUND(I95*H95,2)</f>
        <v>0</v>
      </c>
    </row>
    <row r="96" spans="1:10" ht="36" x14ac:dyDescent="0.25">
      <c r="A96" s="23"/>
      <c r="B96" s="24"/>
      <c r="C96" s="77" t="s">
        <v>163</v>
      </c>
      <c r="D96" s="77" t="s">
        <v>60</v>
      </c>
      <c r="E96" s="78" t="s">
        <v>164</v>
      </c>
      <c r="F96" s="79" t="s">
        <v>165</v>
      </c>
      <c r="G96" s="80" t="s">
        <v>63</v>
      </c>
      <c r="H96" s="81">
        <v>22</v>
      </c>
      <c r="I96" s="6"/>
      <c r="J96" s="82">
        <f>ROUND(I96*H96,2)</f>
        <v>0</v>
      </c>
    </row>
    <row r="97" spans="1:10" x14ac:dyDescent="0.25">
      <c r="A97" s="23"/>
      <c r="B97" s="24"/>
      <c r="C97" s="85" t="s">
        <v>166</v>
      </c>
      <c r="D97" s="85" t="s">
        <v>75</v>
      </c>
      <c r="E97" s="86" t="s">
        <v>167</v>
      </c>
      <c r="F97" s="87" t="s">
        <v>168</v>
      </c>
      <c r="G97" s="88" t="s">
        <v>63</v>
      </c>
      <c r="H97" s="89">
        <v>5</v>
      </c>
      <c r="I97" s="7"/>
      <c r="J97" s="90">
        <f>ROUND(I97*H97,2)</f>
        <v>0</v>
      </c>
    </row>
    <row r="98" spans="1:10" x14ac:dyDescent="0.25">
      <c r="A98" s="23"/>
      <c r="B98" s="24"/>
      <c r="C98" s="85" t="s">
        <v>169</v>
      </c>
      <c r="D98" s="85" t="s">
        <v>75</v>
      </c>
      <c r="E98" s="86" t="s">
        <v>170</v>
      </c>
      <c r="F98" s="87" t="s">
        <v>171</v>
      </c>
      <c r="G98" s="88" t="s">
        <v>63</v>
      </c>
      <c r="H98" s="89">
        <v>17</v>
      </c>
      <c r="I98" s="7"/>
      <c r="J98" s="90">
        <f>ROUND(I98*H98,2)</f>
        <v>0</v>
      </c>
    </row>
    <row r="99" spans="1:10" ht="24" x14ac:dyDescent="0.25">
      <c r="A99" s="23"/>
      <c r="B99" s="24"/>
      <c r="C99" s="77" t="s">
        <v>172</v>
      </c>
      <c r="D99" s="77" t="s">
        <v>60</v>
      </c>
      <c r="E99" s="78" t="s">
        <v>173</v>
      </c>
      <c r="F99" s="79" t="s">
        <v>174</v>
      </c>
      <c r="G99" s="80" t="s">
        <v>63</v>
      </c>
      <c r="H99" s="81">
        <v>6</v>
      </c>
      <c r="I99" s="6"/>
      <c r="J99" s="82">
        <f>ROUND(I99*H99,2)</f>
        <v>0</v>
      </c>
    </row>
    <row r="100" spans="1:10" x14ac:dyDescent="0.25">
      <c r="A100" s="23"/>
      <c r="B100" s="24"/>
      <c r="C100" s="25"/>
      <c r="D100" s="83" t="s">
        <v>72</v>
      </c>
      <c r="E100" s="25"/>
      <c r="F100" s="84" t="s">
        <v>175</v>
      </c>
      <c r="G100" s="25"/>
      <c r="H100" s="25"/>
      <c r="I100" s="1"/>
      <c r="J100" s="26"/>
    </row>
    <row r="101" spans="1:10" x14ac:dyDescent="0.25">
      <c r="A101" s="23"/>
      <c r="B101" s="24"/>
      <c r="C101" s="85" t="s">
        <v>176</v>
      </c>
      <c r="D101" s="85" t="s">
        <v>75</v>
      </c>
      <c r="E101" s="86" t="s">
        <v>177</v>
      </c>
      <c r="F101" s="87" t="s">
        <v>178</v>
      </c>
      <c r="G101" s="88" t="s">
        <v>63</v>
      </c>
      <c r="H101" s="89">
        <v>6</v>
      </c>
      <c r="I101" s="7"/>
      <c r="J101" s="90">
        <f>ROUND(I101*H101,2)</f>
        <v>0</v>
      </c>
    </row>
    <row r="102" spans="1:10" ht="48" x14ac:dyDescent="0.25">
      <c r="A102" s="23"/>
      <c r="B102" s="24"/>
      <c r="C102" s="77" t="s">
        <v>179</v>
      </c>
      <c r="D102" s="77" t="s">
        <v>60</v>
      </c>
      <c r="E102" s="78" t="s">
        <v>180</v>
      </c>
      <c r="F102" s="79" t="s">
        <v>181</v>
      </c>
      <c r="G102" s="80" t="s">
        <v>63</v>
      </c>
      <c r="H102" s="81">
        <v>81</v>
      </c>
      <c r="I102" s="6"/>
      <c r="J102" s="82">
        <f>ROUND(I102*H102,2)</f>
        <v>0</v>
      </c>
    </row>
    <row r="103" spans="1:10" x14ac:dyDescent="0.25">
      <c r="A103" s="23"/>
      <c r="B103" s="24"/>
      <c r="C103" s="25"/>
      <c r="D103" s="83" t="s">
        <v>72</v>
      </c>
      <c r="E103" s="25"/>
      <c r="F103" s="84" t="s">
        <v>182</v>
      </c>
      <c r="G103" s="25"/>
      <c r="H103" s="25"/>
      <c r="I103" s="1"/>
      <c r="J103" s="26"/>
    </row>
    <row r="104" spans="1:10" ht="24" x14ac:dyDescent="0.25">
      <c r="A104" s="23"/>
      <c r="B104" s="24"/>
      <c r="C104" s="85" t="s">
        <v>183</v>
      </c>
      <c r="D104" s="85" t="s">
        <v>75</v>
      </c>
      <c r="E104" s="86" t="s">
        <v>184</v>
      </c>
      <c r="F104" s="87" t="s">
        <v>185</v>
      </c>
      <c r="G104" s="88" t="s">
        <v>63</v>
      </c>
      <c r="H104" s="89">
        <v>41</v>
      </c>
      <c r="I104" s="7"/>
      <c r="J104" s="90">
        <f>ROUND(I104*H104,2)</f>
        <v>0</v>
      </c>
    </row>
    <row r="105" spans="1:10" ht="24" x14ac:dyDescent="0.25">
      <c r="A105" s="23"/>
      <c r="B105" s="24"/>
      <c r="C105" s="85" t="s">
        <v>186</v>
      </c>
      <c r="D105" s="85" t="s">
        <v>75</v>
      </c>
      <c r="E105" s="86" t="s">
        <v>187</v>
      </c>
      <c r="F105" s="87" t="s">
        <v>188</v>
      </c>
      <c r="G105" s="88" t="s">
        <v>63</v>
      </c>
      <c r="H105" s="89">
        <v>40</v>
      </c>
      <c r="I105" s="7"/>
      <c r="J105" s="90">
        <f>ROUND(I105*H105,2)</f>
        <v>0</v>
      </c>
    </row>
    <row r="106" spans="1:10" ht="48" x14ac:dyDescent="0.25">
      <c r="A106" s="23"/>
      <c r="B106" s="24"/>
      <c r="C106" s="77" t="s">
        <v>189</v>
      </c>
      <c r="D106" s="77" t="s">
        <v>60</v>
      </c>
      <c r="E106" s="78" t="s">
        <v>180</v>
      </c>
      <c r="F106" s="79" t="s">
        <v>181</v>
      </c>
      <c r="G106" s="80" t="s">
        <v>63</v>
      </c>
      <c r="H106" s="81">
        <v>2</v>
      </c>
      <c r="I106" s="6"/>
      <c r="J106" s="82">
        <f>ROUND(I106*H106,2)</f>
        <v>0</v>
      </c>
    </row>
    <row r="107" spans="1:10" x14ac:dyDescent="0.25">
      <c r="A107" s="23"/>
      <c r="B107" s="24"/>
      <c r="C107" s="25"/>
      <c r="D107" s="83" t="s">
        <v>72</v>
      </c>
      <c r="E107" s="25"/>
      <c r="F107" s="84" t="s">
        <v>182</v>
      </c>
      <c r="G107" s="25"/>
      <c r="H107" s="25"/>
      <c r="I107" s="1"/>
      <c r="J107" s="26"/>
    </row>
    <row r="108" spans="1:10" ht="24" x14ac:dyDescent="0.25">
      <c r="A108" s="23"/>
      <c r="B108" s="24"/>
      <c r="C108" s="85" t="s">
        <v>190</v>
      </c>
      <c r="D108" s="85" t="s">
        <v>75</v>
      </c>
      <c r="E108" s="86" t="s">
        <v>191</v>
      </c>
      <c r="F108" s="87" t="s">
        <v>192</v>
      </c>
      <c r="G108" s="88" t="s">
        <v>63</v>
      </c>
      <c r="H108" s="89">
        <v>2</v>
      </c>
      <c r="I108" s="7"/>
      <c r="J108" s="90">
        <f t="shared" ref="J108:J113" si="1">ROUND(I108*H108,2)</f>
        <v>0</v>
      </c>
    </row>
    <row r="109" spans="1:10" x14ac:dyDescent="0.25">
      <c r="A109" s="23"/>
      <c r="B109" s="24"/>
      <c r="C109" s="77" t="s">
        <v>193</v>
      </c>
      <c r="D109" s="77" t="s">
        <v>60</v>
      </c>
      <c r="E109" s="78" t="s">
        <v>194</v>
      </c>
      <c r="F109" s="79" t="s">
        <v>195</v>
      </c>
      <c r="G109" s="80" t="s">
        <v>63</v>
      </c>
      <c r="H109" s="81">
        <v>20</v>
      </c>
      <c r="I109" s="6"/>
      <c r="J109" s="82">
        <f t="shared" si="1"/>
        <v>0</v>
      </c>
    </row>
    <row r="110" spans="1:10" ht="36" x14ac:dyDescent="0.25">
      <c r="A110" s="23"/>
      <c r="B110" s="24"/>
      <c r="C110" s="85" t="s">
        <v>196</v>
      </c>
      <c r="D110" s="85" t="s">
        <v>75</v>
      </c>
      <c r="E110" s="86" t="s">
        <v>197</v>
      </c>
      <c r="F110" s="87" t="s">
        <v>198</v>
      </c>
      <c r="G110" s="88" t="s">
        <v>63</v>
      </c>
      <c r="H110" s="89">
        <v>20</v>
      </c>
      <c r="I110" s="7"/>
      <c r="J110" s="90">
        <f t="shared" si="1"/>
        <v>0</v>
      </c>
    </row>
    <row r="111" spans="1:10" ht="24" x14ac:dyDescent="0.25">
      <c r="A111" s="23"/>
      <c r="B111" s="24"/>
      <c r="C111" s="85" t="s">
        <v>199</v>
      </c>
      <c r="D111" s="85" t="s">
        <v>75</v>
      </c>
      <c r="E111" s="86" t="s">
        <v>200</v>
      </c>
      <c r="F111" s="87" t="s">
        <v>201</v>
      </c>
      <c r="G111" s="88" t="s">
        <v>202</v>
      </c>
      <c r="H111" s="89">
        <v>1080</v>
      </c>
      <c r="I111" s="7"/>
      <c r="J111" s="90">
        <f t="shared" si="1"/>
        <v>0</v>
      </c>
    </row>
    <row r="112" spans="1:10" ht="24" x14ac:dyDescent="0.25">
      <c r="A112" s="23"/>
      <c r="B112" s="24"/>
      <c r="C112" s="85" t="s">
        <v>203</v>
      </c>
      <c r="D112" s="85" t="s">
        <v>75</v>
      </c>
      <c r="E112" s="86" t="s">
        <v>204</v>
      </c>
      <c r="F112" s="87" t="s">
        <v>205</v>
      </c>
      <c r="G112" s="88" t="s">
        <v>202</v>
      </c>
      <c r="H112" s="89">
        <v>1</v>
      </c>
      <c r="I112" s="7"/>
      <c r="J112" s="90">
        <f t="shared" si="1"/>
        <v>0</v>
      </c>
    </row>
    <row r="113" spans="1:10" ht="36" x14ac:dyDescent="0.25">
      <c r="A113" s="23"/>
      <c r="B113" s="24"/>
      <c r="C113" s="77" t="s">
        <v>381</v>
      </c>
      <c r="D113" s="77" t="s">
        <v>60</v>
      </c>
      <c r="E113" s="78" t="s">
        <v>382</v>
      </c>
      <c r="F113" s="79" t="s">
        <v>383</v>
      </c>
      <c r="G113" s="80" t="s">
        <v>63</v>
      </c>
      <c r="H113" s="81">
        <v>1</v>
      </c>
      <c r="I113" s="6"/>
      <c r="J113" s="82">
        <f t="shared" si="1"/>
        <v>0</v>
      </c>
    </row>
    <row r="114" spans="1:10" x14ac:dyDescent="0.25">
      <c r="A114" s="23"/>
      <c r="B114" s="24"/>
      <c r="C114" s="25"/>
      <c r="D114" s="83" t="s">
        <v>72</v>
      </c>
      <c r="E114" s="25"/>
      <c r="F114" s="84" t="s">
        <v>206</v>
      </c>
      <c r="G114" s="25"/>
      <c r="H114" s="25"/>
      <c r="I114" s="1"/>
      <c r="J114" s="26"/>
    </row>
    <row r="115" spans="1:10" ht="36" x14ac:dyDescent="0.25">
      <c r="A115" s="23"/>
      <c r="B115" s="24"/>
      <c r="C115" s="77" t="s">
        <v>207</v>
      </c>
      <c r="D115" s="77" t="s">
        <v>60</v>
      </c>
      <c r="E115" s="78" t="s">
        <v>208</v>
      </c>
      <c r="F115" s="79" t="s">
        <v>209</v>
      </c>
      <c r="G115" s="80" t="s">
        <v>71</v>
      </c>
      <c r="H115" s="81">
        <v>44</v>
      </c>
      <c r="I115" s="6"/>
      <c r="J115" s="82">
        <f>ROUND(I115*H115,2)</f>
        <v>0</v>
      </c>
    </row>
    <row r="116" spans="1:10" x14ac:dyDescent="0.25">
      <c r="A116" s="23"/>
      <c r="B116" s="24"/>
      <c r="C116" s="25"/>
      <c r="D116" s="83" t="s">
        <v>72</v>
      </c>
      <c r="E116" s="25"/>
      <c r="F116" s="84" t="s">
        <v>210</v>
      </c>
      <c r="G116" s="25"/>
      <c r="H116" s="25"/>
      <c r="I116" s="1"/>
      <c r="J116" s="26"/>
    </row>
    <row r="117" spans="1:10" ht="48" x14ac:dyDescent="0.25">
      <c r="A117" s="23"/>
      <c r="B117" s="24"/>
      <c r="C117" s="85" t="s">
        <v>211</v>
      </c>
      <c r="D117" s="85" t="s">
        <v>75</v>
      </c>
      <c r="E117" s="86" t="s">
        <v>212</v>
      </c>
      <c r="F117" s="87" t="s">
        <v>213</v>
      </c>
      <c r="G117" s="88" t="s">
        <v>71</v>
      </c>
      <c r="H117" s="89">
        <v>44</v>
      </c>
      <c r="I117" s="7"/>
      <c r="J117" s="90">
        <f>ROUND(I117*H117,2)</f>
        <v>0</v>
      </c>
    </row>
    <row r="118" spans="1:10" ht="36" x14ac:dyDescent="0.25">
      <c r="A118" s="23"/>
      <c r="B118" s="24"/>
      <c r="C118" s="77" t="s">
        <v>214</v>
      </c>
      <c r="D118" s="77" t="s">
        <v>60</v>
      </c>
      <c r="E118" s="78" t="s">
        <v>215</v>
      </c>
      <c r="F118" s="79" t="s">
        <v>216</v>
      </c>
      <c r="G118" s="80" t="s">
        <v>71</v>
      </c>
      <c r="H118" s="81">
        <v>90</v>
      </c>
      <c r="I118" s="6"/>
      <c r="J118" s="82">
        <f>ROUND(I118*H118,2)</f>
        <v>0</v>
      </c>
    </row>
    <row r="119" spans="1:10" x14ac:dyDescent="0.25">
      <c r="A119" s="23"/>
      <c r="B119" s="24"/>
      <c r="C119" s="25"/>
      <c r="D119" s="83" t="s">
        <v>72</v>
      </c>
      <c r="E119" s="25"/>
      <c r="F119" s="84" t="s">
        <v>217</v>
      </c>
      <c r="G119" s="25"/>
      <c r="H119" s="25"/>
      <c r="I119" s="1"/>
      <c r="J119" s="26"/>
    </row>
    <row r="120" spans="1:10" ht="24" x14ac:dyDescent="0.25">
      <c r="A120" s="23"/>
      <c r="B120" s="24"/>
      <c r="C120" s="85" t="s">
        <v>384</v>
      </c>
      <c r="D120" s="85" t="s">
        <v>75</v>
      </c>
      <c r="E120" s="86" t="s">
        <v>385</v>
      </c>
      <c r="F120" s="87" t="s">
        <v>386</v>
      </c>
      <c r="G120" s="88" t="s">
        <v>71</v>
      </c>
      <c r="H120" s="89">
        <v>70</v>
      </c>
      <c r="I120" s="7"/>
      <c r="J120" s="90">
        <f>ROUND(I120*H120,2)</f>
        <v>0</v>
      </c>
    </row>
    <row r="121" spans="1:10" ht="24" x14ac:dyDescent="0.25">
      <c r="A121" s="23"/>
      <c r="B121" s="24"/>
      <c r="C121" s="85" t="s">
        <v>387</v>
      </c>
      <c r="D121" s="85" t="s">
        <v>75</v>
      </c>
      <c r="E121" s="86" t="s">
        <v>388</v>
      </c>
      <c r="F121" s="87" t="s">
        <v>389</v>
      </c>
      <c r="G121" s="88" t="s">
        <v>71</v>
      </c>
      <c r="H121" s="89">
        <v>20</v>
      </c>
      <c r="I121" s="7"/>
      <c r="J121" s="90">
        <f>ROUND(I121*H121,2)</f>
        <v>0</v>
      </c>
    </row>
    <row r="122" spans="1:10" ht="24" x14ac:dyDescent="0.25">
      <c r="A122" s="23"/>
      <c r="B122" s="24"/>
      <c r="C122" s="77" t="s">
        <v>390</v>
      </c>
      <c r="D122" s="77" t="s">
        <v>60</v>
      </c>
      <c r="E122" s="78" t="s">
        <v>391</v>
      </c>
      <c r="F122" s="79" t="s">
        <v>392</v>
      </c>
      <c r="G122" s="80" t="s">
        <v>63</v>
      </c>
      <c r="H122" s="81">
        <v>400</v>
      </c>
      <c r="I122" s="6"/>
      <c r="J122" s="82">
        <f>ROUND(I122*H122,2)</f>
        <v>0</v>
      </c>
    </row>
    <row r="123" spans="1:10" x14ac:dyDescent="0.25">
      <c r="A123" s="23"/>
      <c r="B123" s="24"/>
      <c r="C123" s="25"/>
      <c r="D123" s="83" t="s">
        <v>72</v>
      </c>
      <c r="E123" s="25"/>
      <c r="F123" s="84" t="s">
        <v>218</v>
      </c>
      <c r="G123" s="25"/>
      <c r="H123" s="25"/>
      <c r="I123" s="1"/>
      <c r="J123" s="26"/>
    </row>
    <row r="124" spans="1:10" x14ac:dyDescent="0.25">
      <c r="A124" s="23"/>
      <c r="B124" s="24"/>
      <c r="C124" s="85" t="s">
        <v>219</v>
      </c>
      <c r="D124" s="85" t="s">
        <v>75</v>
      </c>
      <c r="E124" s="86" t="s">
        <v>220</v>
      </c>
      <c r="F124" s="87" t="s">
        <v>221</v>
      </c>
      <c r="G124" s="88" t="s">
        <v>63</v>
      </c>
      <c r="H124" s="89">
        <v>200</v>
      </c>
      <c r="I124" s="7"/>
      <c r="J124" s="90">
        <f>ROUND(I124*H124,2)</f>
        <v>0</v>
      </c>
    </row>
    <row r="125" spans="1:10" x14ac:dyDescent="0.25">
      <c r="A125" s="23"/>
      <c r="B125" s="24"/>
      <c r="C125" s="85" t="s">
        <v>222</v>
      </c>
      <c r="D125" s="85" t="s">
        <v>75</v>
      </c>
      <c r="E125" s="86" t="s">
        <v>223</v>
      </c>
      <c r="F125" s="87" t="s">
        <v>224</v>
      </c>
      <c r="G125" s="88" t="s">
        <v>63</v>
      </c>
      <c r="H125" s="89">
        <v>200</v>
      </c>
      <c r="I125" s="7"/>
      <c r="J125" s="90">
        <f>ROUND(I125*H125,2)</f>
        <v>0</v>
      </c>
    </row>
    <row r="126" spans="1:10" ht="24" x14ac:dyDescent="0.25">
      <c r="A126" s="23"/>
      <c r="B126" s="24"/>
      <c r="C126" s="77" t="s">
        <v>225</v>
      </c>
      <c r="D126" s="77" t="s">
        <v>60</v>
      </c>
      <c r="E126" s="78" t="s">
        <v>226</v>
      </c>
      <c r="F126" s="79" t="s">
        <v>227</v>
      </c>
      <c r="G126" s="80" t="s">
        <v>71</v>
      </c>
      <c r="H126" s="81">
        <v>230</v>
      </c>
      <c r="I126" s="6"/>
      <c r="J126" s="82">
        <f>ROUND(I126*H126,2)</f>
        <v>0</v>
      </c>
    </row>
    <row r="127" spans="1:10" x14ac:dyDescent="0.25">
      <c r="A127" s="23"/>
      <c r="B127" s="24"/>
      <c r="C127" s="25"/>
      <c r="D127" s="83" t="s">
        <v>72</v>
      </c>
      <c r="E127" s="25"/>
      <c r="F127" s="84" t="s">
        <v>228</v>
      </c>
      <c r="G127" s="25"/>
      <c r="H127" s="25"/>
      <c r="I127" s="1"/>
      <c r="J127" s="26"/>
    </row>
    <row r="128" spans="1:10" ht="24" x14ac:dyDescent="0.25">
      <c r="B128" s="24"/>
      <c r="C128" s="85" t="s">
        <v>229</v>
      </c>
      <c r="D128" s="85" t="s">
        <v>75</v>
      </c>
      <c r="E128" s="86" t="s">
        <v>230</v>
      </c>
      <c r="F128" s="87" t="s">
        <v>231</v>
      </c>
      <c r="G128" s="88" t="s">
        <v>71</v>
      </c>
      <c r="H128" s="89">
        <v>150</v>
      </c>
      <c r="I128" s="7"/>
      <c r="J128" s="90">
        <f>ROUND(I128*H128,2)</f>
        <v>0</v>
      </c>
    </row>
    <row r="129" spans="2:10" ht="24" x14ac:dyDescent="0.25">
      <c r="B129" s="24"/>
      <c r="C129" s="85" t="s">
        <v>232</v>
      </c>
      <c r="D129" s="85" t="s">
        <v>75</v>
      </c>
      <c r="E129" s="86" t="s">
        <v>233</v>
      </c>
      <c r="F129" s="87" t="s">
        <v>234</v>
      </c>
      <c r="G129" s="88" t="s">
        <v>71</v>
      </c>
      <c r="H129" s="89">
        <v>80</v>
      </c>
      <c r="I129" s="7"/>
      <c r="J129" s="90">
        <f>ROUND(I129*H129,2)</f>
        <v>0</v>
      </c>
    </row>
    <row r="130" spans="2:10" ht="36" x14ac:dyDescent="0.25">
      <c r="B130" s="24"/>
      <c r="C130" s="77" t="s">
        <v>235</v>
      </c>
      <c r="D130" s="77" t="s">
        <v>60</v>
      </c>
      <c r="E130" s="78" t="s">
        <v>236</v>
      </c>
      <c r="F130" s="79" t="s">
        <v>237</v>
      </c>
      <c r="G130" s="80" t="s">
        <v>71</v>
      </c>
      <c r="H130" s="81">
        <v>2420</v>
      </c>
      <c r="I130" s="6"/>
      <c r="J130" s="82">
        <f>ROUND(I130*H130,2)</f>
        <v>0</v>
      </c>
    </row>
    <row r="131" spans="2:10" x14ac:dyDescent="0.25">
      <c r="B131" s="24"/>
      <c r="C131" s="25"/>
      <c r="D131" s="83" t="s">
        <v>72</v>
      </c>
      <c r="E131" s="25"/>
      <c r="F131" s="84" t="s">
        <v>238</v>
      </c>
      <c r="G131" s="25"/>
      <c r="H131" s="25"/>
      <c r="I131" s="1"/>
      <c r="J131" s="26"/>
    </row>
    <row r="132" spans="2:10" ht="36" x14ac:dyDescent="0.25">
      <c r="B132" s="24"/>
      <c r="C132" s="85" t="s">
        <v>393</v>
      </c>
      <c r="D132" s="85" t="s">
        <v>75</v>
      </c>
      <c r="E132" s="86" t="s">
        <v>394</v>
      </c>
      <c r="F132" s="87" t="s">
        <v>395</v>
      </c>
      <c r="G132" s="88" t="s">
        <v>71</v>
      </c>
      <c r="H132" s="89">
        <v>1320</v>
      </c>
      <c r="I132" s="7"/>
      <c r="J132" s="90">
        <f>ROUND(I132*H132,2)</f>
        <v>0</v>
      </c>
    </row>
    <row r="133" spans="2:10" ht="36" x14ac:dyDescent="0.25">
      <c r="B133" s="24"/>
      <c r="C133" s="85" t="s">
        <v>396</v>
      </c>
      <c r="D133" s="85" t="s">
        <v>75</v>
      </c>
      <c r="E133" s="86" t="s">
        <v>397</v>
      </c>
      <c r="F133" s="87" t="s">
        <v>398</v>
      </c>
      <c r="G133" s="88" t="s">
        <v>71</v>
      </c>
      <c r="H133" s="89">
        <v>1100</v>
      </c>
      <c r="I133" s="7"/>
      <c r="J133" s="90">
        <f>ROUND(I133*H133,2)</f>
        <v>0</v>
      </c>
    </row>
    <row r="134" spans="2:10" ht="48" x14ac:dyDescent="0.25">
      <c r="B134" s="24"/>
      <c r="C134" s="77" t="s">
        <v>239</v>
      </c>
      <c r="D134" s="77" t="s">
        <v>60</v>
      </c>
      <c r="E134" s="78" t="s">
        <v>240</v>
      </c>
      <c r="F134" s="79" t="s">
        <v>241</v>
      </c>
      <c r="G134" s="80" t="s">
        <v>71</v>
      </c>
      <c r="H134" s="81">
        <v>150</v>
      </c>
      <c r="I134" s="6"/>
      <c r="J134" s="82">
        <f>ROUND(I134*H134,2)</f>
        <v>0</v>
      </c>
    </row>
    <row r="135" spans="2:10" x14ac:dyDescent="0.25">
      <c r="B135" s="24"/>
      <c r="C135" s="25"/>
      <c r="D135" s="83" t="s">
        <v>72</v>
      </c>
      <c r="E135" s="25"/>
      <c r="F135" s="84" t="s">
        <v>242</v>
      </c>
      <c r="G135" s="25"/>
      <c r="H135" s="25"/>
      <c r="I135" s="1"/>
      <c r="J135" s="26"/>
    </row>
    <row r="136" spans="2:10" ht="48" x14ac:dyDescent="0.25">
      <c r="B136" s="24"/>
      <c r="C136" s="85" t="s">
        <v>399</v>
      </c>
      <c r="D136" s="85" t="s">
        <v>75</v>
      </c>
      <c r="E136" s="86" t="s">
        <v>400</v>
      </c>
      <c r="F136" s="87" t="s">
        <v>401</v>
      </c>
      <c r="G136" s="88" t="s">
        <v>71</v>
      </c>
      <c r="H136" s="89">
        <v>90</v>
      </c>
      <c r="I136" s="7"/>
      <c r="J136" s="90">
        <f>ROUND(I136*H136,2)</f>
        <v>0</v>
      </c>
    </row>
    <row r="137" spans="2:10" ht="48" x14ac:dyDescent="0.25">
      <c r="B137" s="24"/>
      <c r="C137" s="85" t="s">
        <v>402</v>
      </c>
      <c r="D137" s="85" t="s">
        <v>75</v>
      </c>
      <c r="E137" s="86" t="s">
        <v>403</v>
      </c>
      <c r="F137" s="87" t="s">
        <v>404</v>
      </c>
      <c r="G137" s="88" t="s">
        <v>71</v>
      </c>
      <c r="H137" s="89">
        <v>60</v>
      </c>
      <c r="I137" s="7"/>
      <c r="J137" s="90">
        <f>ROUND(I137*H137,2)</f>
        <v>0</v>
      </c>
    </row>
    <row r="138" spans="2:10" x14ac:dyDescent="0.25">
      <c r="B138" s="57"/>
      <c r="C138" s="58"/>
      <c r="D138" s="58"/>
      <c r="E138" s="58"/>
      <c r="F138" s="58"/>
      <c r="G138" s="58"/>
      <c r="H138" s="58"/>
      <c r="I138" s="58"/>
      <c r="J138" s="59"/>
    </row>
  </sheetData>
  <sheetProtection algorithmName="SHA-512" hashValue="Vxp7G038QOUHlKleLkZhnS4vw2d8I3ALKFnJDkkN4MotT9jcc8e/HzQ2wWxndptFerKw63fPwknvXmDOwWeIKw==" saltValue="pHey0MAox63od5dBEGv+xA==" spinCount="100000" sheet="1" objects="1" scenarios="1"/>
  <autoFilter ref="C53:J126" xr:uid="{7438D72A-C04F-45D3-ACD6-E5142AC95BCB}"/>
  <mergeCells count="6">
    <mergeCell ref="E46:H46"/>
    <mergeCell ref="E6:H6"/>
    <mergeCell ref="E8:H8"/>
    <mergeCell ref="E17:H17"/>
    <mergeCell ref="E26:H26"/>
    <mergeCell ref="E44:H44"/>
  </mergeCells>
  <hyperlinks>
    <hyperlink ref="F60" r:id="rId1" xr:uid="{73EA0E86-1975-4B3E-BB34-B60F0F12B90E}"/>
    <hyperlink ref="F64" r:id="rId2" xr:uid="{EFF80BA1-47B2-4CE6-BEFA-D415C9A9D4DF}"/>
    <hyperlink ref="F70" r:id="rId3" xr:uid="{26E12AA1-87E1-4AA8-94B8-26DC7B34CF95}"/>
    <hyperlink ref="F73" r:id="rId4" xr:uid="{7765BAD1-F44B-43B4-8ADF-E09E69B2DFAB}"/>
    <hyperlink ref="F76" r:id="rId5" xr:uid="{A0E65CE7-5CE4-49A5-93FE-2267AB07A553}"/>
    <hyperlink ref="F80" r:id="rId6" xr:uid="{994B72E5-BE0B-47CC-BFE2-5E9BC9C7C3E9}"/>
    <hyperlink ref="F91" r:id="rId7" xr:uid="{B0B2442F-4AFC-4A8F-B4D8-E8AA0F47669D}"/>
    <hyperlink ref="F94" r:id="rId8" xr:uid="{CD73C302-0701-4446-93B1-5B9D2A6F0BFD}"/>
    <hyperlink ref="F100" r:id="rId9" xr:uid="{D7F56CE4-7A99-46D8-AF77-A6992E521A0A}"/>
    <hyperlink ref="F103" r:id="rId10" xr:uid="{E549E723-6C0C-42D7-A828-26C58B394569}"/>
    <hyperlink ref="F107" r:id="rId11" xr:uid="{A68214D9-36DC-46B0-8DFC-B878ED013F03}"/>
    <hyperlink ref="F114" r:id="rId12" xr:uid="{4FE6E9F3-A412-4F61-9804-83ACCEA2EC21}"/>
    <hyperlink ref="F116" r:id="rId13" xr:uid="{5DB7DD3E-428E-487C-AC63-1EA9A61731EA}"/>
    <hyperlink ref="F119" r:id="rId14" xr:uid="{969FA7D7-6CC9-4BB3-B978-8DF1C2BE2876}"/>
    <hyperlink ref="F123" r:id="rId15" xr:uid="{86EE1111-4FD1-4D8F-9847-B2CE8D9B6A9C}"/>
    <hyperlink ref="F127" r:id="rId16" xr:uid="{287B4E0D-C2F2-4288-9807-2E0A5DE67DD6}"/>
    <hyperlink ref="F131" r:id="rId17" xr:uid="{3ED0310E-69B1-4846-A0D8-4583B83D92ED}"/>
    <hyperlink ref="F135" r:id="rId18" xr:uid="{AAE9FFD3-9151-48FB-BC2F-A8EA0510F58A}"/>
  </hyperlinks>
  <pageMargins left="0.7" right="0.7" top="0.78740157499999996" bottom="0.78740157499999996" header="0.3" footer="0.3"/>
  <pageSetup paperSize="9" orientation="portrait" r:id="rId1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4C855-06EC-4A7A-A67D-2E33E44F2BE2}">
  <dimension ref="A3:J69"/>
  <sheetViews>
    <sheetView showGridLines="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C4" s="17"/>
      <c r="D4" s="18" t="s">
        <v>46</v>
      </c>
      <c r="E4" s="17"/>
      <c r="F4" s="17"/>
      <c r="G4" s="17"/>
      <c r="H4" s="17"/>
      <c r="I4" s="17"/>
      <c r="J4" s="19"/>
    </row>
    <row r="5" spans="1:10" x14ac:dyDescent="0.25">
      <c r="B5" s="16"/>
      <c r="C5" s="17"/>
      <c r="D5" s="17"/>
      <c r="E5" s="17"/>
      <c r="F5" s="17"/>
      <c r="G5" s="17"/>
      <c r="H5" s="17"/>
      <c r="I5" s="17"/>
      <c r="J5" s="19"/>
    </row>
    <row r="6" spans="1:10" x14ac:dyDescent="0.25">
      <c r="B6" s="16"/>
      <c r="C6" s="17"/>
      <c r="D6" s="20" t="s">
        <v>3</v>
      </c>
      <c r="E6" s="17"/>
      <c r="F6" s="17"/>
      <c r="G6" s="17"/>
      <c r="H6" s="17"/>
      <c r="I6" s="17"/>
      <c r="J6" s="19"/>
    </row>
    <row r="7" spans="1:10" ht="23.25" customHeight="1" x14ac:dyDescent="0.25">
      <c r="B7" s="16"/>
      <c r="C7" s="17"/>
      <c r="D7" s="17"/>
      <c r="E7" s="21" t="str">
        <f>'Rekapitulace stavby'!K5</f>
        <v>VŠE Praha - Stavební úpravy stávajících suterénních prostor v sekci B a C - Elektrotechnika</v>
      </c>
      <c r="F7" s="22"/>
      <c r="G7" s="22"/>
      <c r="H7" s="22"/>
      <c r="I7" s="17"/>
      <c r="J7" s="19"/>
    </row>
    <row r="8" spans="1:10" x14ac:dyDescent="0.25">
      <c r="A8" s="23"/>
      <c r="B8" s="24"/>
      <c r="C8" s="25"/>
      <c r="D8" s="20" t="s">
        <v>47</v>
      </c>
      <c r="E8" s="25"/>
      <c r="F8" s="25"/>
      <c r="G8" s="25"/>
      <c r="H8" s="25"/>
      <c r="I8" s="25"/>
      <c r="J8" s="26"/>
    </row>
    <row r="9" spans="1:10" x14ac:dyDescent="0.25">
      <c r="A9" s="23"/>
      <c r="B9" s="24"/>
      <c r="C9" s="25"/>
      <c r="D9" s="25"/>
      <c r="E9" s="27" t="s">
        <v>243</v>
      </c>
      <c r="F9" s="28"/>
      <c r="G9" s="28"/>
      <c r="H9" s="28"/>
      <c r="I9" s="25"/>
      <c r="J9" s="26"/>
    </row>
    <row r="10" spans="1:10" x14ac:dyDescent="0.25">
      <c r="A10" s="23"/>
      <c r="B10" s="24"/>
      <c r="C10" s="25"/>
      <c r="D10" s="25"/>
      <c r="E10" s="25"/>
      <c r="F10" s="25"/>
      <c r="G10" s="25"/>
      <c r="H10" s="25"/>
      <c r="I10" s="25"/>
      <c r="J10" s="26"/>
    </row>
    <row r="11" spans="1:10" x14ac:dyDescent="0.25">
      <c r="A11" s="23"/>
      <c r="B11" s="24"/>
      <c r="C11" s="25"/>
      <c r="D11" s="20" t="s">
        <v>4</v>
      </c>
      <c r="E11" s="25"/>
      <c r="F11" s="29" t="s">
        <v>5</v>
      </c>
      <c r="G11" s="25"/>
      <c r="H11" s="25"/>
      <c r="I11" s="20" t="s">
        <v>6</v>
      </c>
      <c r="J11" s="30" t="s">
        <v>5</v>
      </c>
    </row>
    <row r="12" spans="1:10" x14ac:dyDescent="0.25">
      <c r="A12" s="23"/>
      <c r="B12" s="24"/>
      <c r="C12" s="25"/>
      <c r="D12" s="20" t="s">
        <v>7</v>
      </c>
      <c r="E12" s="25"/>
      <c r="F12" s="29" t="s">
        <v>8</v>
      </c>
      <c r="G12" s="25"/>
      <c r="H12" s="25"/>
      <c r="I12" s="20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5"/>
      <c r="D13" s="25"/>
      <c r="E13" s="25"/>
      <c r="F13" s="25"/>
      <c r="G13" s="25"/>
      <c r="H13" s="25"/>
      <c r="I13" s="25"/>
      <c r="J13" s="26"/>
    </row>
    <row r="14" spans="1:10" x14ac:dyDescent="0.25">
      <c r="A14" s="23"/>
      <c r="B14" s="24"/>
      <c r="C14" s="25"/>
      <c r="D14" s="20" t="s">
        <v>10</v>
      </c>
      <c r="E14" s="25"/>
      <c r="F14" s="25"/>
      <c r="G14" s="25"/>
      <c r="H14" s="25"/>
      <c r="I14" s="20" t="s">
        <v>11</v>
      </c>
      <c r="J14" s="30" t="s">
        <v>5</v>
      </c>
    </row>
    <row r="15" spans="1:10" x14ac:dyDescent="0.25">
      <c r="A15" s="23"/>
      <c r="B15" s="24"/>
      <c r="C15" s="25"/>
      <c r="D15" s="25"/>
      <c r="E15" s="29" t="s">
        <v>8</v>
      </c>
      <c r="F15" s="25"/>
      <c r="G15" s="25"/>
      <c r="H15" s="25"/>
      <c r="I15" s="20" t="s">
        <v>12</v>
      </c>
      <c r="J15" s="30" t="s">
        <v>5</v>
      </c>
    </row>
    <row r="16" spans="1:10" x14ac:dyDescent="0.25">
      <c r="A16" s="23"/>
      <c r="B16" s="24"/>
      <c r="C16" s="25"/>
      <c r="D16" s="25"/>
      <c r="E16" s="25"/>
      <c r="F16" s="25"/>
      <c r="G16" s="25"/>
      <c r="H16" s="25"/>
      <c r="I16" s="25"/>
      <c r="J16" s="26"/>
    </row>
    <row r="17" spans="1:10" x14ac:dyDescent="0.25">
      <c r="A17" s="23"/>
      <c r="B17" s="24"/>
      <c r="C17" s="25"/>
      <c r="D17" s="20" t="s">
        <v>13</v>
      </c>
      <c r="E17" s="25"/>
      <c r="F17" s="25"/>
      <c r="G17" s="25"/>
      <c r="H17" s="25"/>
      <c r="I17" s="20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5"/>
      <c r="D18" s="25"/>
      <c r="E18" s="91" t="str">
        <f>'Rekapitulace stavby'!E13</f>
        <v>Vyplň údaj</v>
      </c>
      <c r="F18" s="92"/>
      <c r="G18" s="92"/>
      <c r="H18" s="92"/>
      <c r="I18" s="20" t="s">
        <v>12</v>
      </c>
      <c r="J18" s="33" t="str">
        <f>'Rekapitulace stavby'!AN13</f>
        <v>Vyplň údaj</v>
      </c>
    </row>
    <row r="19" spans="1:10" x14ac:dyDescent="0.25">
      <c r="A19" s="23"/>
      <c r="B19" s="24"/>
      <c r="C19" s="25"/>
      <c r="D19" s="25"/>
      <c r="E19" s="25"/>
      <c r="F19" s="25"/>
      <c r="G19" s="25"/>
      <c r="H19" s="25"/>
      <c r="I19" s="25"/>
      <c r="J19" s="26"/>
    </row>
    <row r="20" spans="1:10" x14ac:dyDescent="0.25">
      <c r="A20" s="23"/>
      <c r="B20" s="24"/>
      <c r="C20" s="25"/>
      <c r="D20" s="20" t="s">
        <v>15</v>
      </c>
      <c r="E20" s="25"/>
      <c r="F20" s="25"/>
      <c r="G20" s="25"/>
      <c r="H20" s="25"/>
      <c r="I20" s="20" t="s">
        <v>11</v>
      </c>
      <c r="J20" s="30" t="s">
        <v>5</v>
      </c>
    </row>
    <row r="21" spans="1:10" x14ac:dyDescent="0.25">
      <c r="A21" s="23"/>
      <c r="B21" s="24"/>
      <c r="C21" s="25"/>
      <c r="D21" s="25"/>
      <c r="E21" s="29" t="s">
        <v>8</v>
      </c>
      <c r="F21" s="25"/>
      <c r="G21" s="25"/>
      <c r="H21" s="25"/>
      <c r="I21" s="20" t="s">
        <v>12</v>
      </c>
      <c r="J21" s="30" t="s">
        <v>5</v>
      </c>
    </row>
    <row r="22" spans="1:10" x14ac:dyDescent="0.25">
      <c r="A22" s="23"/>
      <c r="B22" s="24"/>
      <c r="C22" s="25"/>
      <c r="D22" s="25"/>
      <c r="E22" s="25"/>
      <c r="F22" s="25"/>
      <c r="G22" s="25"/>
      <c r="H22" s="25"/>
      <c r="I22" s="25"/>
      <c r="J22" s="26"/>
    </row>
    <row r="23" spans="1:10" x14ac:dyDescent="0.25">
      <c r="A23" s="23"/>
      <c r="B23" s="24"/>
      <c r="C23" s="25"/>
      <c r="D23" s="20" t="s">
        <v>16</v>
      </c>
      <c r="E23" s="25"/>
      <c r="F23" s="25"/>
      <c r="G23" s="25"/>
      <c r="H23" s="25"/>
      <c r="I23" s="20" t="s">
        <v>11</v>
      </c>
      <c r="J23" s="30" t="s">
        <v>5</v>
      </c>
    </row>
    <row r="24" spans="1:10" x14ac:dyDescent="0.25">
      <c r="A24" s="23"/>
      <c r="B24" s="24"/>
      <c r="C24" s="25"/>
      <c r="D24" s="25"/>
      <c r="E24" s="29" t="s">
        <v>8</v>
      </c>
      <c r="F24" s="25"/>
      <c r="G24" s="25"/>
      <c r="H24" s="25"/>
      <c r="I24" s="20" t="s">
        <v>12</v>
      </c>
      <c r="J24" s="30" t="s">
        <v>5</v>
      </c>
    </row>
    <row r="25" spans="1:10" x14ac:dyDescent="0.25">
      <c r="A25" s="23"/>
      <c r="B25" s="24"/>
      <c r="C25" s="25"/>
      <c r="D25" s="25"/>
      <c r="E25" s="25"/>
      <c r="F25" s="25"/>
      <c r="G25" s="25"/>
      <c r="H25" s="25"/>
      <c r="I25" s="25"/>
      <c r="J25" s="26"/>
    </row>
    <row r="26" spans="1:10" x14ac:dyDescent="0.25">
      <c r="A26" s="23"/>
      <c r="B26" s="24"/>
      <c r="C26" s="25"/>
      <c r="D26" s="20" t="s">
        <v>17</v>
      </c>
      <c r="E26" s="25"/>
      <c r="F26" s="25"/>
      <c r="G26" s="25"/>
      <c r="H26" s="25"/>
      <c r="I26" s="25"/>
      <c r="J26" s="26"/>
    </row>
    <row r="27" spans="1:10" x14ac:dyDescent="0.25">
      <c r="A27" s="36"/>
      <c r="B27" s="37"/>
      <c r="C27" s="38"/>
      <c r="D27" s="38"/>
      <c r="E27" s="39" t="s">
        <v>5</v>
      </c>
      <c r="F27" s="39"/>
      <c r="G27" s="39"/>
      <c r="H27" s="39"/>
      <c r="I27" s="38"/>
      <c r="J27" s="40"/>
    </row>
    <row r="28" spans="1:10" ht="15.75" customHeight="1" x14ac:dyDescent="0.25">
      <c r="A28" s="23"/>
      <c r="B28" s="24"/>
      <c r="C28" s="25"/>
      <c r="D28" s="25"/>
      <c r="E28" s="25"/>
      <c r="F28" s="25"/>
      <c r="G28" s="25"/>
      <c r="H28" s="25"/>
      <c r="I28" s="25"/>
      <c r="J28" s="26"/>
    </row>
    <row r="29" spans="1:10" ht="3" customHeight="1" x14ac:dyDescent="0.25">
      <c r="A29" s="23"/>
      <c r="B29" s="24"/>
      <c r="C29" s="25"/>
      <c r="D29" s="41"/>
      <c r="E29" s="41"/>
      <c r="F29" s="41"/>
      <c r="G29" s="41"/>
      <c r="H29" s="41"/>
      <c r="I29" s="41"/>
      <c r="J29" s="42"/>
    </row>
    <row r="30" spans="1:10" ht="19.5" customHeight="1" x14ac:dyDescent="0.25">
      <c r="A30" s="23"/>
      <c r="B30" s="24"/>
      <c r="C30" s="25"/>
      <c r="D30" s="43" t="s">
        <v>19</v>
      </c>
      <c r="E30" s="25"/>
      <c r="F30" s="25"/>
      <c r="G30" s="25"/>
      <c r="H30" s="25"/>
      <c r="I30" s="25"/>
      <c r="J30" s="44">
        <f>F33</f>
        <v>0</v>
      </c>
    </row>
    <row r="31" spans="1:10" x14ac:dyDescent="0.25">
      <c r="A31" s="23"/>
      <c r="B31" s="24"/>
      <c r="C31" s="25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5"/>
      <c r="D32" s="25"/>
      <c r="E32" s="25"/>
      <c r="F32" s="45" t="s">
        <v>21</v>
      </c>
      <c r="G32" s="25"/>
      <c r="H32" s="25"/>
      <c r="I32" s="45" t="s">
        <v>20</v>
      </c>
      <c r="J32" s="46" t="s">
        <v>22</v>
      </c>
    </row>
    <row r="33" spans="1:10" x14ac:dyDescent="0.25">
      <c r="A33" s="23"/>
      <c r="B33" s="24"/>
      <c r="C33" s="25"/>
      <c r="D33" s="47" t="s">
        <v>23</v>
      </c>
      <c r="E33" s="20" t="s">
        <v>24</v>
      </c>
      <c r="F33" s="48">
        <f>J55</f>
        <v>0</v>
      </c>
      <c r="G33" s="25"/>
      <c r="H33" s="25"/>
      <c r="I33" s="49">
        <v>0.21</v>
      </c>
      <c r="J33" s="50">
        <f>I33*F33</f>
        <v>0</v>
      </c>
    </row>
    <row r="34" spans="1:10" x14ac:dyDescent="0.25">
      <c r="A34" s="23"/>
      <c r="B34" s="24"/>
      <c r="C34" s="25"/>
      <c r="D34" s="25"/>
      <c r="E34" s="20" t="s">
        <v>25</v>
      </c>
      <c r="F34" s="48">
        <v>0</v>
      </c>
      <c r="G34" s="25"/>
      <c r="H34" s="25"/>
      <c r="I34" s="49">
        <v>0.15</v>
      </c>
      <c r="J34" s="50">
        <v>0</v>
      </c>
    </row>
    <row r="35" spans="1:10" x14ac:dyDescent="0.25">
      <c r="A35" s="23"/>
      <c r="B35" s="24"/>
      <c r="C35" s="25"/>
      <c r="D35" s="25"/>
      <c r="E35" s="25"/>
      <c r="F35" s="25"/>
      <c r="G35" s="25"/>
      <c r="H35" s="25"/>
      <c r="I35" s="25"/>
      <c r="J35" s="26"/>
    </row>
    <row r="36" spans="1:10" ht="28.5" customHeight="1" x14ac:dyDescent="0.25">
      <c r="A36" s="23"/>
      <c r="B36" s="24"/>
      <c r="C36" s="51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F33+J33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8" t="s">
        <v>49</v>
      </c>
      <c r="D42" s="25"/>
      <c r="E42" s="25"/>
      <c r="F42" s="25"/>
      <c r="G42" s="25"/>
      <c r="H42" s="25"/>
      <c r="I42" s="25"/>
      <c r="J42" s="26"/>
    </row>
    <row r="43" spans="1:10" x14ac:dyDescent="0.25">
      <c r="A43" s="23"/>
      <c r="B43" s="24"/>
      <c r="C43" s="25"/>
      <c r="D43" s="25"/>
      <c r="E43" s="25"/>
      <c r="F43" s="25"/>
      <c r="G43" s="25"/>
      <c r="H43" s="25"/>
      <c r="I43" s="25"/>
      <c r="J43" s="26"/>
    </row>
    <row r="44" spans="1:10" x14ac:dyDescent="0.25">
      <c r="A44" s="23"/>
      <c r="B44" s="24"/>
      <c r="C44" s="20" t="s">
        <v>3</v>
      </c>
      <c r="D44" s="25"/>
      <c r="E44" s="25"/>
      <c r="F44" s="25"/>
      <c r="G44" s="25"/>
      <c r="H44" s="25"/>
      <c r="I44" s="25"/>
      <c r="J44" s="26"/>
    </row>
    <row r="45" spans="1:10" ht="28.5" customHeight="1" x14ac:dyDescent="0.25">
      <c r="A45" s="23"/>
      <c r="B45" s="24"/>
      <c r="C45" s="25"/>
      <c r="D45" s="25"/>
      <c r="E45" s="21" t="str">
        <f>E7</f>
        <v>VŠE Praha - Stavební úpravy stávajících suterénních prostor v sekci B a C - Elektrotechnika</v>
      </c>
      <c r="F45" s="22"/>
      <c r="G45" s="22"/>
      <c r="H45" s="22"/>
      <c r="I45" s="25"/>
      <c r="J45" s="26"/>
    </row>
    <row r="46" spans="1:10" x14ac:dyDescent="0.25">
      <c r="A46" s="23"/>
      <c r="B46" s="24"/>
      <c r="C46" s="20" t="s">
        <v>47</v>
      </c>
      <c r="D46" s="25"/>
      <c r="E46" s="25"/>
      <c r="F46" s="25"/>
      <c r="G46" s="25"/>
      <c r="H46" s="25"/>
      <c r="I46" s="25"/>
      <c r="J46" s="26"/>
    </row>
    <row r="47" spans="1:10" x14ac:dyDescent="0.25">
      <c r="A47" s="23"/>
      <c r="B47" s="24"/>
      <c r="C47" s="25"/>
      <c r="D47" s="25"/>
      <c r="E47" s="27" t="s">
        <v>243</v>
      </c>
      <c r="F47" s="28"/>
      <c r="G47" s="28"/>
      <c r="H47" s="28"/>
      <c r="I47" s="25"/>
      <c r="J47" s="26"/>
    </row>
    <row r="48" spans="1:10" x14ac:dyDescent="0.25">
      <c r="A48" s="23"/>
      <c r="B48" s="24"/>
      <c r="C48" s="25"/>
      <c r="D48" s="25"/>
      <c r="E48" s="25"/>
      <c r="F48" s="25"/>
      <c r="G48" s="25"/>
      <c r="H48" s="25"/>
      <c r="I48" s="25"/>
      <c r="J48" s="26"/>
    </row>
    <row r="49" spans="1:10" x14ac:dyDescent="0.25">
      <c r="A49" s="23"/>
      <c r="B49" s="24"/>
      <c r="C49" s="20" t="s">
        <v>7</v>
      </c>
      <c r="D49" s="25"/>
      <c r="E49" s="25"/>
      <c r="F49" s="29" t="s">
        <v>8</v>
      </c>
      <c r="G49" s="25"/>
      <c r="H49" s="25"/>
      <c r="I49" s="20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5"/>
      <c r="D50" s="25"/>
      <c r="E50" s="25"/>
      <c r="F50" s="25"/>
      <c r="G50" s="25"/>
      <c r="H50" s="25"/>
      <c r="I50" s="25"/>
      <c r="J50" s="26"/>
    </row>
    <row r="51" spans="1:10" x14ac:dyDescent="0.25">
      <c r="A51" s="23"/>
      <c r="B51" s="24"/>
      <c r="C51" s="20" t="s">
        <v>10</v>
      </c>
      <c r="D51" s="25"/>
      <c r="E51" s="25"/>
      <c r="F51" s="29" t="s">
        <v>8</v>
      </c>
      <c r="G51" s="25"/>
      <c r="H51" s="25"/>
      <c r="I51" s="20" t="s">
        <v>15</v>
      </c>
      <c r="J51" s="63" t="s">
        <v>8</v>
      </c>
    </row>
    <row r="52" spans="1:10" x14ac:dyDescent="0.25">
      <c r="A52" s="23"/>
      <c r="B52" s="24"/>
      <c r="C52" s="20" t="s">
        <v>13</v>
      </c>
      <c r="D52" s="25"/>
      <c r="E52" s="25"/>
      <c r="F52" s="29" t="str">
        <f>IF(E18="","",E18)</f>
        <v>Vyplň údaj</v>
      </c>
      <c r="G52" s="25"/>
      <c r="H52" s="25"/>
      <c r="I52" s="20" t="s">
        <v>16</v>
      </c>
      <c r="J52" s="63" t="s">
        <v>8</v>
      </c>
    </row>
    <row r="53" spans="1:10" x14ac:dyDescent="0.25">
      <c r="A53" s="23"/>
      <c r="B53" s="24"/>
      <c r="C53" s="25"/>
      <c r="D53" s="25"/>
      <c r="E53" s="25"/>
      <c r="F53" s="25"/>
      <c r="G53" s="25"/>
      <c r="H53" s="25"/>
      <c r="I53" s="25"/>
      <c r="J53" s="26"/>
    </row>
    <row r="54" spans="1:10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22.5" customHeight="1" x14ac:dyDescent="0.25">
      <c r="A55" s="23"/>
      <c r="B55" s="24"/>
      <c r="C55" s="69" t="s">
        <v>55</v>
      </c>
      <c r="D55" s="25"/>
      <c r="E55" s="25"/>
      <c r="F55" s="25"/>
      <c r="G55" s="25"/>
      <c r="H55" s="25"/>
      <c r="I55" s="25"/>
      <c r="J55" s="70">
        <f>SUM(J56,J63)</f>
        <v>0</v>
      </c>
    </row>
    <row r="56" spans="1:10" ht="22.5" customHeight="1" x14ac:dyDescent="0.25">
      <c r="A56" s="71"/>
      <c r="B56" s="72"/>
      <c r="C56" s="73"/>
      <c r="D56" s="74" t="s">
        <v>56</v>
      </c>
      <c r="E56" s="75" t="s">
        <v>244</v>
      </c>
      <c r="F56" s="75" t="s">
        <v>244</v>
      </c>
      <c r="G56" s="73"/>
      <c r="H56" s="73"/>
      <c r="I56" s="73"/>
      <c r="J56" s="76">
        <f>SUM(J57,J60)</f>
        <v>0</v>
      </c>
    </row>
    <row r="57" spans="1:10" ht="22.5" customHeight="1" x14ac:dyDescent="0.25">
      <c r="A57" s="71"/>
      <c r="B57" s="72"/>
      <c r="C57" s="73"/>
      <c r="D57" s="74" t="s">
        <v>56</v>
      </c>
      <c r="E57" s="93" t="s">
        <v>245</v>
      </c>
      <c r="F57" s="93" t="s">
        <v>5</v>
      </c>
      <c r="G57" s="73"/>
      <c r="H57" s="73"/>
      <c r="I57" s="73"/>
      <c r="J57" s="94">
        <f>SUM(J58:J59)</f>
        <v>0</v>
      </c>
    </row>
    <row r="58" spans="1:10" ht="22.5" customHeight="1" x14ac:dyDescent="0.25">
      <c r="A58" s="23"/>
      <c r="B58" s="24"/>
      <c r="C58" s="85" t="s">
        <v>59</v>
      </c>
      <c r="D58" s="85" t="s">
        <v>75</v>
      </c>
      <c r="E58" s="86" t="s">
        <v>246</v>
      </c>
      <c r="F58" s="87" t="s">
        <v>247</v>
      </c>
      <c r="G58" s="88" t="s">
        <v>63</v>
      </c>
      <c r="H58" s="89">
        <v>1</v>
      </c>
      <c r="I58" s="3"/>
      <c r="J58" s="90">
        <f>ROUND(I58*H58,2)</f>
        <v>0</v>
      </c>
    </row>
    <row r="59" spans="1:10" ht="22.5" customHeight="1" x14ac:dyDescent="0.25">
      <c r="A59" s="71"/>
      <c r="B59" s="95"/>
      <c r="C59" s="85" t="s">
        <v>64</v>
      </c>
      <c r="D59" s="85" t="s">
        <v>75</v>
      </c>
      <c r="E59" s="86" t="s">
        <v>405</v>
      </c>
      <c r="F59" s="87" t="s">
        <v>406</v>
      </c>
      <c r="G59" s="88" t="s">
        <v>63</v>
      </c>
      <c r="H59" s="89">
        <v>1</v>
      </c>
      <c r="I59" s="7"/>
      <c r="J59" s="90">
        <f>ROUND(I59*H59,2)</f>
        <v>0</v>
      </c>
    </row>
    <row r="60" spans="1:10" ht="22.5" customHeight="1" x14ac:dyDescent="0.25">
      <c r="A60" s="23"/>
      <c r="B60" s="96"/>
      <c r="C60" s="71"/>
      <c r="D60" s="97" t="s">
        <v>56</v>
      </c>
      <c r="E60" s="98" t="s">
        <v>84</v>
      </c>
      <c r="F60" s="98" t="s">
        <v>248</v>
      </c>
      <c r="G60" s="71"/>
      <c r="H60" s="71"/>
      <c r="I60" s="71"/>
      <c r="J60" s="94">
        <f>SUM(J61)</f>
        <v>0</v>
      </c>
    </row>
    <row r="61" spans="1:10" ht="22.5" customHeight="1" x14ac:dyDescent="0.25">
      <c r="A61" s="23"/>
      <c r="B61" s="95"/>
      <c r="C61" s="77" t="s">
        <v>67</v>
      </c>
      <c r="D61" s="77" t="s">
        <v>60</v>
      </c>
      <c r="E61" s="78" t="s">
        <v>249</v>
      </c>
      <c r="F61" s="79" t="s">
        <v>250</v>
      </c>
      <c r="G61" s="80" t="s">
        <v>251</v>
      </c>
      <c r="H61" s="81">
        <v>1</v>
      </c>
      <c r="I61" s="6"/>
      <c r="J61" s="82">
        <f>ROUND(I61*H61,2)</f>
        <v>0</v>
      </c>
    </row>
    <row r="62" spans="1:10" ht="22.5" customHeight="1" x14ac:dyDescent="0.25">
      <c r="A62" s="71"/>
      <c r="B62" s="95"/>
      <c r="C62" s="23"/>
      <c r="D62" s="99" t="s">
        <v>72</v>
      </c>
      <c r="E62" s="23"/>
      <c r="F62" s="100" t="s">
        <v>252</v>
      </c>
      <c r="G62" s="23"/>
      <c r="H62" s="23"/>
      <c r="I62" s="23"/>
      <c r="J62" s="26"/>
    </row>
    <row r="63" spans="1:10" ht="22.5" customHeight="1" x14ac:dyDescent="0.25">
      <c r="A63" s="71"/>
      <c r="B63" s="96"/>
      <c r="C63" s="71"/>
      <c r="D63" s="97" t="s">
        <v>56</v>
      </c>
      <c r="E63" s="101" t="s">
        <v>253</v>
      </c>
      <c r="F63" s="101" t="s">
        <v>254</v>
      </c>
      <c r="G63" s="71"/>
      <c r="H63" s="71"/>
      <c r="I63" s="71"/>
      <c r="J63" s="76">
        <f>J64</f>
        <v>0</v>
      </c>
    </row>
    <row r="64" spans="1:10" ht="22.5" customHeight="1" x14ac:dyDescent="0.25">
      <c r="A64" s="23"/>
      <c r="B64" s="96"/>
      <c r="C64" s="71"/>
      <c r="D64" s="97" t="s">
        <v>56</v>
      </c>
      <c r="E64" s="98" t="s">
        <v>57</v>
      </c>
      <c r="F64" s="98" t="s">
        <v>58</v>
      </c>
      <c r="G64" s="71"/>
      <c r="H64" s="71"/>
      <c r="I64" s="71"/>
      <c r="J64" s="94">
        <f>SUM(J65,J67)</f>
        <v>0</v>
      </c>
    </row>
    <row r="65" spans="1:10" ht="22.5" customHeight="1" x14ac:dyDescent="0.25">
      <c r="A65" s="23"/>
      <c r="B65" s="95"/>
      <c r="C65" s="77" t="s">
        <v>70</v>
      </c>
      <c r="D65" s="77" t="s">
        <v>60</v>
      </c>
      <c r="E65" s="78" t="s">
        <v>255</v>
      </c>
      <c r="F65" s="79" t="s">
        <v>256</v>
      </c>
      <c r="G65" s="80" t="s">
        <v>63</v>
      </c>
      <c r="H65" s="81">
        <v>2</v>
      </c>
      <c r="I65" s="6"/>
      <c r="J65" s="82">
        <f>ROUND(I65*H65,2)</f>
        <v>0</v>
      </c>
    </row>
    <row r="66" spans="1:10" ht="22.5" customHeight="1" x14ac:dyDescent="0.25">
      <c r="A66" s="23"/>
      <c r="B66" s="95"/>
      <c r="C66" s="23"/>
      <c r="D66" s="99" t="s">
        <v>72</v>
      </c>
      <c r="E66" s="23"/>
      <c r="F66" s="100" t="s">
        <v>257</v>
      </c>
      <c r="G66" s="23"/>
      <c r="H66" s="23"/>
      <c r="I66" s="23"/>
      <c r="J66" s="26"/>
    </row>
    <row r="67" spans="1:10" ht="22.5" customHeight="1" x14ac:dyDescent="0.25">
      <c r="A67" s="23"/>
      <c r="B67" s="95"/>
      <c r="C67" s="77" t="s">
        <v>74</v>
      </c>
      <c r="D67" s="77" t="s">
        <v>60</v>
      </c>
      <c r="E67" s="78" t="s">
        <v>258</v>
      </c>
      <c r="F67" s="79" t="s">
        <v>259</v>
      </c>
      <c r="G67" s="80" t="s">
        <v>63</v>
      </c>
      <c r="H67" s="81">
        <v>2</v>
      </c>
      <c r="I67" s="6"/>
      <c r="J67" s="82">
        <f>ROUND(I67*H67,2)</f>
        <v>0</v>
      </c>
    </row>
    <row r="68" spans="1:10" ht="9" customHeight="1" x14ac:dyDescent="0.25">
      <c r="A68" s="23"/>
      <c r="B68" s="95"/>
      <c r="C68" s="23"/>
      <c r="D68" s="99" t="s">
        <v>72</v>
      </c>
      <c r="E68" s="23"/>
      <c r="F68" s="100" t="s">
        <v>260</v>
      </c>
      <c r="G68" s="23"/>
      <c r="H68" s="23"/>
      <c r="I68" s="23"/>
      <c r="J68" s="26"/>
    </row>
    <row r="69" spans="1:10" x14ac:dyDescent="0.25">
      <c r="B69" s="102"/>
      <c r="C69" s="103"/>
      <c r="D69" s="103"/>
      <c r="E69" s="103"/>
      <c r="F69" s="103"/>
      <c r="G69" s="103"/>
      <c r="H69" s="103"/>
      <c r="I69" s="103"/>
      <c r="J69" s="104"/>
    </row>
  </sheetData>
  <sheetProtection algorithmName="SHA-512" hashValue="DkQ7moRF/nmku9RQJ9njJ8GOTLtGYvccU1o6k9Rkv79qxFiHEzYTQJpEHDEw1BynwMbvkF4+snPJSoTDd4a9LA==" saltValue="Hxo8X77q11HKOKQRvGSblw==" spinCount="100000" sheet="1" objects="1" scenarios="1"/>
  <autoFilter ref="C54:J67" xr:uid="{2374C855-06EC-4A7A-A67D-2E33E44F2BE2}"/>
  <mergeCells count="6">
    <mergeCell ref="E47:H47"/>
    <mergeCell ref="E7:H7"/>
    <mergeCell ref="E9:H9"/>
    <mergeCell ref="E18:H18"/>
    <mergeCell ref="E27:H27"/>
    <mergeCell ref="E45:H45"/>
  </mergeCells>
  <hyperlinks>
    <hyperlink ref="F62" r:id="rId1" xr:uid="{B4812E4B-FF0F-46FA-8709-0C50AF048E07}"/>
    <hyperlink ref="F66" r:id="rId2" xr:uid="{02DBB344-9009-4CEC-9D40-E65041309FBA}"/>
    <hyperlink ref="F68" r:id="rId3" xr:uid="{D0235113-9292-4160-925D-690CD52F73F9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6EE8F-F6BE-42B7-96AB-137A514902CC}">
  <dimension ref="A3:J74"/>
  <sheetViews>
    <sheetView showGridLines="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C4" s="17"/>
      <c r="D4" s="18" t="s">
        <v>46</v>
      </c>
      <c r="E4" s="17"/>
      <c r="F4" s="17"/>
      <c r="G4" s="17"/>
      <c r="H4" s="17"/>
      <c r="I4" s="17"/>
      <c r="J4" s="19"/>
    </row>
    <row r="5" spans="1:10" x14ac:dyDescent="0.25">
      <c r="B5" s="16"/>
      <c r="C5" s="17"/>
      <c r="D5" s="17"/>
      <c r="E5" s="17"/>
      <c r="F5" s="17"/>
      <c r="G5" s="17"/>
      <c r="H5" s="17"/>
      <c r="I5" s="17"/>
      <c r="J5" s="19"/>
    </row>
    <row r="6" spans="1:10" x14ac:dyDescent="0.25">
      <c r="B6" s="16"/>
      <c r="C6" s="17"/>
      <c r="D6" s="20" t="s">
        <v>3</v>
      </c>
      <c r="E6" s="17"/>
      <c r="F6" s="17"/>
      <c r="G6" s="17"/>
      <c r="H6" s="17"/>
      <c r="I6" s="17"/>
      <c r="J6" s="19"/>
    </row>
    <row r="7" spans="1:10" ht="30.75" customHeight="1" x14ac:dyDescent="0.25">
      <c r="B7" s="16"/>
      <c r="C7" s="17"/>
      <c r="D7" s="17"/>
      <c r="E7" s="21" t="str">
        <f>'Rekapitulace stavby'!K5</f>
        <v>VŠE Praha - Stavební úpravy stávajících suterénních prostor v sekci B a C - Elektrotechnika</v>
      </c>
      <c r="F7" s="22"/>
      <c r="G7" s="22"/>
      <c r="H7" s="22"/>
      <c r="I7" s="17"/>
      <c r="J7" s="19"/>
    </row>
    <row r="8" spans="1:10" x14ac:dyDescent="0.25">
      <c r="A8" s="23"/>
      <c r="B8" s="24"/>
      <c r="C8" s="25"/>
      <c r="D8" s="20" t="s">
        <v>47</v>
      </c>
      <c r="E8" s="25"/>
      <c r="F8" s="25"/>
      <c r="G8" s="25"/>
      <c r="H8" s="25"/>
      <c r="I8" s="25"/>
      <c r="J8" s="26"/>
    </row>
    <row r="9" spans="1:10" x14ac:dyDescent="0.25">
      <c r="A9" s="23"/>
      <c r="B9" s="24"/>
      <c r="C9" s="25"/>
      <c r="D9" s="25"/>
      <c r="E9" s="27" t="s">
        <v>261</v>
      </c>
      <c r="F9" s="28"/>
      <c r="G9" s="28"/>
      <c r="H9" s="28"/>
      <c r="I9" s="25"/>
      <c r="J9" s="26"/>
    </row>
    <row r="10" spans="1:10" x14ac:dyDescent="0.25">
      <c r="A10" s="23"/>
      <c r="B10" s="24"/>
      <c r="C10" s="25"/>
      <c r="D10" s="25"/>
      <c r="E10" s="25"/>
      <c r="F10" s="25"/>
      <c r="G10" s="25"/>
      <c r="H10" s="25"/>
      <c r="I10" s="25"/>
      <c r="J10" s="26"/>
    </row>
    <row r="11" spans="1:10" x14ac:dyDescent="0.25">
      <c r="A11" s="23"/>
      <c r="B11" s="24"/>
      <c r="C11" s="25"/>
      <c r="D11" s="20" t="s">
        <v>4</v>
      </c>
      <c r="E11" s="25"/>
      <c r="F11" s="29" t="s">
        <v>5</v>
      </c>
      <c r="G11" s="25"/>
      <c r="H11" s="25"/>
      <c r="I11" s="20" t="s">
        <v>6</v>
      </c>
      <c r="J11" s="30" t="s">
        <v>5</v>
      </c>
    </row>
    <row r="12" spans="1:10" x14ac:dyDescent="0.25">
      <c r="A12" s="23"/>
      <c r="B12" s="24"/>
      <c r="C12" s="25"/>
      <c r="D12" s="20" t="s">
        <v>7</v>
      </c>
      <c r="E12" s="25"/>
      <c r="F12" s="29" t="s">
        <v>8</v>
      </c>
      <c r="G12" s="25"/>
      <c r="H12" s="25"/>
      <c r="I12" s="20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5"/>
      <c r="D13" s="25"/>
      <c r="E13" s="25"/>
      <c r="F13" s="25"/>
      <c r="G13" s="25"/>
      <c r="H13" s="25"/>
      <c r="I13" s="25"/>
      <c r="J13" s="26"/>
    </row>
    <row r="14" spans="1:10" x14ac:dyDescent="0.25">
      <c r="A14" s="23"/>
      <c r="B14" s="24"/>
      <c r="C14" s="25"/>
      <c r="D14" s="20" t="s">
        <v>10</v>
      </c>
      <c r="E14" s="25"/>
      <c r="F14" s="25"/>
      <c r="G14" s="25"/>
      <c r="H14" s="25"/>
      <c r="I14" s="20" t="s">
        <v>11</v>
      </c>
      <c r="J14" s="30" t="s">
        <v>5</v>
      </c>
    </row>
    <row r="15" spans="1:10" x14ac:dyDescent="0.25">
      <c r="A15" s="23"/>
      <c r="B15" s="24"/>
      <c r="C15" s="25"/>
      <c r="D15" s="25"/>
      <c r="E15" s="29" t="s">
        <v>8</v>
      </c>
      <c r="F15" s="25"/>
      <c r="G15" s="25"/>
      <c r="H15" s="25"/>
      <c r="I15" s="20" t="s">
        <v>12</v>
      </c>
      <c r="J15" s="30" t="s">
        <v>5</v>
      </c>
    </row>
    <row r="16" spans="1:10" x14ac:dyDescent="0.25">
      <c r="A16" s="23"/>
      <c r="B16" s="24"/>
      <c r="C16" s="25"/>
      <c r="D16" s="25"/>
      <c r="E16" s="25"/>
      <c r="F16" s="25"/>
      <c r="G16" s="25"/>
      <c r="H16" s="25"/>
      <c r="I16" s="25"/>
      <c r="J16" s="26"/>
    </row>
    <row r="17" spans="1:10" x14ac:dyDescent="0.25">
      <c r="A17" s="23"/>
      <c r="B17" s="24"/>
      <c r="C17" s="25"/>
      <c r="D17" s="20" t="s">
        <v>13</v>
      </c>
      <c r="E17" s="25"/>
      <c r="F17" s="25"/>
      <c r="G17" s="25"/>
      <c r="H17" s="25"/>
      <c r="I17" s="20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5"/>
      <c r="D18" s="25"/>
      <c r="E18" s="91" t="str">
        <f>'Rekapitulace stavby'!E13</f>
        <v>Vyplň údaj</v>
      </c>
      <c r="F18" s="92"/>
      <c r="G18" s="92"/>
      <c r="H18" s="92"/>
      <c r="I18" s="20" t="s">
        <v>12</v>
      </c>
      <c r="J18" s="33" t="str">
        <f>'Rekapitulace stavby'!AN13</f>
        <v>Vyplň údaj</v>
      </c>
    </row>
    <row r="19" spans="1:10" x14ac:dyDescent="0.25">
      <c r="A19" s="23"/>
      <c r="B19" s="24"/>
      <c r="C19" s="25"/>
      <c r="D19" s="25"/>
      <c r="E19" s="25"/>
      <c r="F19" s="25"/>
      <c r="G19" s="25"/>
      <c r="H19" s="25"/>
      <c r="I19" s="25"/>
      <c r="J19" s="26"/>
    </row>
    <row r="20" spans="1:10" x14ac:dyDescent="0.25">
      <c r="A20" s="23"/>
      <c r="B20" s="24"/>
      <c r="C20" s="25"/>
      <c r="D20" s="20" t="s">
        <v>15</v>
      </c>
      <c r="E20" s="25"/>
      <c r="F20" s="25"/>
      <c r="G20" s="25"/>
      <c r="H20" s="25"/>
      <c r="I20" s="20" t="s">
        <v>11</v>
      </c>
      <c r="J20" s="30" t="s">
        <v>5</v>
      </c>
    </row>
    <row r="21" spans="1:10" x14ac:dyDescent="0.25">
      <c r="A21" s="23"/>
      <c r="B21" s="24"/>
      <c r="C21" s="25"/>
      <c r="D21" s="25"/>
      <c r="E21" s="29" t="s">
        <v>8</v>
      </c>
      <c r="F21" s="25"/>
      <c r="G21" s="25"/>
      <c r="H21" s="25"/>
      <c r="I21" s="20" t="s">
        <v>12</v>
      </c>
      <c r="J21" s="30" t="s">
        <v>5</v>
      </c>
    </row>
    <row r="22" spans="1:10" x14ac:dyDescent="0.25">
      <c r="A22" s="23"/>
      <c r="B22" s="24"/>
      <c r="C22" s="25"/>
      <c r="D22" s="25"/>
      <c r="E22" s="25"/>
      <c r="F22" s="25"/>
      <c r="G22" s="25"/>
      <c r="H22" s="25"/>
      <c r="I22" s="25"/>
      <c r="J22" s="26"/>
    </row>
    <row r="23" spans="1:10" x14ac:dyDescent="0.25">
      <c r="A23" s="23"/>
      <c r="B23" s="24"/>
      <c r="C23" s="25"/>
      <c r="D23" s="20" t="s">
        <v>16</v>
      </c>
      <c r="E23" s="25"/>
      <c r="F23" s="25"/>
      <c r="G23" s="25"/>
      <c r="H23" s="25"/>
      <c r="I23" s="20" t="s">
        <v>11</v>
      </c>
      <c r="J23" s="30" t="s">
        <v>5</v>
      </c>
    </row>
    <row r="24" spans="1:10" x14ac:dyDescent="0.25">
      <c r="A24" s="23"/>
      <c r="B24" s="24"/>
      <c r="C24" s="25"/>
      <c r="D24" s="25"/>
      <c r="E24" s="29" t="s">
        <v>8</v>
      </c>
      <c r="F24" s="25"/>
      <c r="G24" s="25"/>
      <c r="H24" s="25"/>
      <c r="I24" s="20" t="s">
        <v>12</v>
      </c>
      <c r="J24" s="30" t="s">
        <v>5</v>
      </c>
    </row>
    <row r="25" spans="1:10" x14ac:dyDescent="0.25">
      <c r="A25" s="23"/>
      <c r="B25" s="24"/>
      <c r="C25" s="25"/>
      <c r="D25" s="25"/>
      <c r="E25" s="25"/>
      <c r="F25" s="25"/>
      <c r="G25" s="25"/>
      <c r="H25" s="25"/>
      <c r="I25" s="25"/>
      <c r="J25" s="26"/>
    </row>
    <row r="26" spans="1:10" x14ac:dyDescent="0.25">
      <c r="A26" s="23"/>
      <c r="B26" s="24"/>
      <c r="C26" s="25"/>
      <c r="D26" s="20" t="s">
        <v>17</v>
      </c>
      <c r="E26" s="25"/>
      <c r="F26" s="25"/>
      <c r="G26" s="25"/>
      <c r="H26" s="25"/>
      <c r="I26" s="25"/>
      <c r="J26" s="26"/>
    </row>
    <row r="27" spans="1:10" x14ac:dyDescent="0.25">
      <c r="A27" s="36"/>
      <c r="B27" s="37"/>
      <c r="C27" s="38"/>
      <c r="D27" s="38"/>
      <c r="E27" s="39" t="s">
        <v>5</v>
      </c>
      <c r="F27" s="39"/>
      <c r="G27" s="39"/>
      <c r="H27" s="39"/>
      <c r="I27" s="38"/>
      <c r="J27" s="40"/>
    </row>
    <row r="28" spans="1:10" x14ac:dyDescent="0.25">
      <c r="A28" s="23"/>
      <c r="B28" s="24"/>
      <c r="C28" s="25"/>
      <c r="D28" s="25"/>
      <c r="E28" s="25"/>
      <c r="F28" s="25"/>
      <c r="G28" s="25"/>
      <c r="H28" s="25"/>
      <c r="I28" s="25"/>
      <c r="J28" s="26"/>
    </row>
    <row r="29" spans="1:10" x14ac:dyDescent="0.25">
      <c r="A29" s="23"/>
      <c r="B29" s="24"/>
      <c r="C29" s="25"/>
      <c r="D29" s="41"/>
      <c r="E29" s="41"/>
      <c r="F29" s="41"/>
      <c r="G29" s="41"/>
      <c r="H29" s="41"/>
      <c r="I29" s="41"/>
      <c r="J29" s="42"/>
    </row>
    <row r="30" spans="1:10" ht="15.75" x14ac:dyDescent="0.25">
      <c r="A30" s="23"/>
      <c r="B30" s="24"/>
      <c r="C30" s="25"/>
      <c r="D30" s="43" t="s">
        <v>19</v>
      </c>
      <c r="E30" s="25"/>
      <c r="F30" s="25"/>
      <c r="G30" s="25"/>
      <c r="H30" s="25"/>
      <c r="I30" s="25"/>
      <c r="J30" s="44">
        <f>F33</f>
        <v>0</v>
      </c>
    </row>
    <row r="31" spans="1:10" x14ac:dyDescent="0.25">
      <c r="A31" s="23"/>
      <c r="B31" s="24"/>
      <c r="C31" s="25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5"/>
      <c r="D32" s="25"/>
      <c r="E32" s="25"/>
      <c r="F32" s="45" t="s">
        <v>21</v>
      </c>
      <c r="G32" s="25"/>
      <c r="H32" s="25"/>
      <c r="I32" s="45" t="s">
        <v>20</v>
      </c>
      <c r="J32" s="46" t="s">
        <v>22</v>
      </c>
    </row>
    <row r="33" spans="1:10" x14ac:dyDescent="0.25">
      <c r="A33" s="23"/>
      <c r="B33" s="24"/>
      <c r="C33" s="25"/>
      <c r="D33" s="47" t="s">
        <v>23</v>
      </c>
      <c r="E33" s="20" t="s">
        <v>24</v>
      </c>
      <c r="F33" s="48">
        <f>J55</f>
        <v>0</v>
      </c>
      <c r="G33" s="25"/>
      <c r="H33" s="25"/>
      <c r="I33" s="49">
        <v>0.21</v>
      </c>
      <c r="J33" s="50">
        <f>I33*F33</f>
        <v>0</v>
      </c>
    </row>
    <row r="34" spans="1:10" x14ac:dyDescent="0.25">
      <c r="A34" s="23"/>
      <c r="B34" s="24"/>
      <c r="C34" s="25"/>
      <c r="D34" s="25"/>
      <c r="E34" s="20" t="s">
        <v>25</v>
      </c>
      <c r="F34" s="48">
        <v>0</v>
      </c>
      <c r="G34" s="25"/>
      <c r="H34" s="25"/>
      <c r="I34" s="49">
        <v>0.15</v>
      </c>
      <c r="J34" s="50">
        <v>0</v>
      </c>
    </row>
    <row r="35" spans="1:10" x14ac:dyDescent="0.25">
      <c r="A35" s="23"/>
      <c r="B35" s="24"/>
      <c r="C35" s="25"/>
      <c r="D35" s="25"/>
      <c r="E35" s="25"/>
      <c r="F35" s="25"/>
      <c r="G35" s="25"/>
      <c r="H35" s="25"/>
      <c r="I35" s="25"/>
      <c r="J35" s="26"/>
    </row>
    <row r="36" spans="1:10" ht="15.75" x14ac:dyDescent="0.25">
      <c r="A36" s="23"/>
      <c r="B36" s="24"/>
      <c r="C36" s="51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F33+J33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8" t="s">
        <v>49</v>
      </c>
      <c r="D42" s="25"/>
      <c r="E42" s="25"/>
      <c r="F42" s="25"/>
      <c r="G42" s="25"/>
      <c r="H42" s="25"/>
      <c r="I42" s="25"/>
      <c r="J42" s="26"/>
    </row>
    <row r="43" spans="1:10" x14ac:dyDescent="0.25">
      <c r="A43" s="23"/>
      <c r="B43" s="24"/>
      <c r="C43" s="25"/>
      <c r="D43" s="25"/>
      <c r="E43" s="25"/>
      <c r="F43" s="25"/>
      <c r="G43" s="25"/>
      <c r="H43" s="25"/>
      <c r="I43" s="25"/>
      <c r="J43" s="26"/>
    </row>
    <row r="44" spans="1:10" x14ac:dyDescent="0.25">
      <c r="A44" s="23"/>
      <c r="B44" s="24"/>
      <c r="C44" s="20" t="s">
        <v>3</v>
      </c>
      <c r="D44" s="25"/>
      <c r="E44" s="25"/>
      <c r="F44" s="25"/>
      <c r="G44" s="25"/>
      <c r="H44" s="25"/>
      <c r="I44" s="25"/>
      <c r="J44" s="26"/>
    </row>
    <row r="45" spans="1:10" ht="24.75" customHeight="1" x14ac:dyDescent="0.25">
      <c r="A45" s="23"/>
      <c r="B45" s="24"/>
      <c r="C45" s="25"/>
      <c r="D45" s="25"/>
      <c r="E45" s="21" t="str">
        <f>'Rekapitulace stavby'!K5</f>
        <v>VŠE Praha - Stavební úpravy stávajících suterénních prostor v sekci B a C - Elektrotechnika</v>
      </c>
      <c r="F45" s="22"/>
      <c r="G45" s="22"/>
      <c r="H45" s="22"/>
      <c r="I45" s="25"/>
      <c r="J45" s="26"/>
    </row>
    <row r="46" spans="1:10" x14ac:dyDescent="0.25">
      <c r="A46" s="23"/>
      <c r="B46" s="24"/>
      <c r="C46" s="20" t="s">
        <v>47</v>
      </c>
      <c r="D46" s="25"/>
      <c r="E46" s="25"/>
      <c r="F46" s="25"/>
      <c r="G46" s="25"/>
      <c r="H46" s="25"/>
      <c r="I46" s="25"/>
      <c r="J46" s="26"/>
    </row>
    <row r="47" spans="1:10" x14ac:dyDescent="0.25">
      <c r="A47" s="23"/>
      <c r="B47" s="24"/>
      <c r="C47" s="25"/>
      <c r="D47" s="25"/>
      <c r="E47" s="27" t="s">
        <v>261</v>
      </c>
      <c r="F47" s="28"/>
      <c r="G47" s="28"/>
      <c r="H47" s="28"/>
      <c r="I47" s="25"/>
      <c r="J47" s="26"/>
    </row>
    <row r="48" spans="1:10" x14ac:dyDescent="0.25">
      <c r="A48" s="23"/>
      <c r="B48" s="24"/>
      <c r="C48" s="25"/>
      <c r="D48" s="25"/>
      <c r="E48" s="25"/>
      <c r="F48" s="25"/>
      <c r="G48" s="25"/>
      <c r="H48" s="25"/>
      <c r="I48" s="25"/>
      <c r="J48" s="26"/>
    </row>
    <row r="49" spans="1:10" x14ac:dyDescent="0.25">
      <c r="A49" s="23"/>
      <c r="B49" s="24"/>
      <c r="C49" s="20" t="s">
        <v>7</v>
      </c>
      <c r="D49" s="25"/>
      <c r="E49" s="25"/>
      <c r="F49" s="29" t="s">
        <v>8</v>
      </c>
      <c r="G49" s="25"/>
      <c r="H49" s="25"/>
      <c r="I49" s="20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5"/>
      <c r="D50" s="25"/>
      <c r="E50" s="25"/>
      <c r="F50" s="25"/>
      <c r="G50" s="25"/>
      <c r="H50" s="25"/>
      <c r="I50" s="25"/>
      <c r="J50" s="26"/>
    </row>
    <row r="51" spans="1:10" x14ac:dyDescent="0.25">
      <c r="A51" s="23"/>
      <c r="B51" s="24"/>
      <c r="C51" s="20" t="s">
        <v>10</v>
      </c>
      <c r="D51" s="25"/>
      <c r="E51" s="25"/>
      <c r="F51" s="29" t="s">
        <v>8</v>
      </c>
      <c r="G51" s="25"/>
      <c r="H51" s="25"/>
      <c r="I51" s="20" t="s">
        <v>15</v>
      </c>
      <c r="J51" s="63" t="s">
        <v>8</v>
      </c>
    </row>
    <row r="52" spans="1:10" x14ac:dyDescent="0.25">
      <c r="A52" s="23"/>
      <c r="B52" s="24"/>
      <c r="C52" s="20" t="s">
        <v>13</v>
      </c>
      <c r="D52" s="25"/>
      <c r="E52" s="25"/>
      <c r="F52" s="29" t="str">
        <f>IF(E18="","",E18)</f>
        <v>Vyplň údaj</v>
      </c>
      <c r="G52" s="25"/>
      <c r="H52" s="25"/>
      <c r="I52" s="20" t="s">
        <v>16</v>
      </c>
      <c r="J52" s="63" t="s">
        <v>8</v>
      </c>
    </row>
    <row r="53" spans="1:10" x14ac:dyDescent="0.25">
      <c r="A53" s="23"/>
      <c r="B53" s="24"/>
      <c r="C53" s="25"/>
      <c r="D53" s="25"/>
      <c r="E53" s="25"/>
      <c r="F53" s="25"/>
      <c r="G53" s="25"/>
      <c r="H53" s="25"/>
      <c r="I53" s="25"/>
      <c r="J53" s="26"/>
    </row>
    <row r="54" spans="1:10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15.75" x14ac:dyDescent="0.25">
      <c r="A55" s="23"/>
      <c r="B55" s="24"/>
      <c r="C55" s="69" t="s">
        <v>55</v>
      </c>
      <c r="D55" s="25"/>
      <c r="E55" s="25"/>
      <c r="F55" s="25"/>
      <c r="G55" s="25"/>
      <c r="H55" s="25"/>
      <c r="I55" s="25"/>
      <c r="J55" s="70">
        <f>J56</f>
        <v>0</v>
      </c>
    </row>
    <row r="56" spans="1:10" ht="15.75" x14ac:dyDescent="0.25">
      <c r="A56" s="71"/>
      <c r="B56" s="72"/>
      <c r="C56" s="73"/>
      <c r="D56" s="74" t="s">
        <v>56</v>
      </c>
      <c r="E56" s="75" t="s">
        <v>253</v>
      </c>
      <c r="F56" s="75" t="s">
        <v>41</v>
      </c>
      <c r="G56" s="73"/>
      <c r="H56" s="73"/>
      <c r="I56" s="73"/>
      <c r="J56" s="76">
        <f>SUM(J57:J73)</f>
        <v>0</v>
      </c>
    </row>
    <row r="57" spans="1:10" x14ac:dyDescent="0.25">
      <c r="A57" s="23"/>
      <c r="B57" s="24"/>
      <c r="C57" s="85" t="s">
        <v>59</v>
      </c>
      <c r="D57" s="85" t="s">
        <v>75</v>
      </c>
      <c r="E57" s="86" t="s">
        <v>262</v>
      </c>
      <c r="F57" s="87" t="s">
        <v>263</v>
      </c>
      <c r="G57" s="88" t="s">
        <v>63</v>
      </c>
      <c r="H57" s="89">
        <v>8</v>
      </c>
      <c r="I57" s="7"/>
      <c r="J57" s="90">
        <f t="shared" ref="J57:J71" si="0">ROUND(I57*H57,2)</f>
        <v>0</v>
      </c>
    </row>
    <row r="58" spans="1:10" x14ac:dyDescent="0.25">
      <c r="A58" s="23"/>
      <c r="B58" s="24"/>
      <c r="C58" s="85" t="s">
        <v>64</v>
      </c>
      <c r="D58" s="85" t="s">
        <v>75</v>
      </c>
      <c r="E58" s="86" t="s">
        <v>264</v>
      </c>
      <c r="F58" s="87" t="s">
        <v>265</v>
      </c>
      <c r="G58" s="88" t="s">
        <v>63</v>
      </c>
      <c r="H58" s="89">
        <v>4</v>
      </c>
      <c r="I58" s="7"/>
      <c r="J58" s="90">
        <f t="shared" si="0"/>
        <v>0</v>
      </c>
    </row>
    <row r="59" spans="1:10" x14ac:dyDescent="0.25">
      <c r="A59" s="23"/>
      <c r="B59" s="24"/>
      <c r="C59" s="85" t="s">
        <v>67</v>
      </c>
      <c r="D59" s="85" t="s">
        <v>75</v>
      </c>
      <c r="E59" s="86" t="s">
        <v>266</v>
      </c>
      <c r="F59" s="87" t="s">
        <v>267</v>
      </c>
      <c r="G59" s="88" t="s">
        <v>63</v>
      </c>
      <c r="H59" s="89">
        <v>15</v>
      </c>
      <c r="I59" s="7"/>
      <c r="J59" s="90">
        <f t="shared" si="0"/>
        <v>0</v>
      </c>
    </row>
    <row r="60" spans="1:10" x14ac:dyDescent="0.25">
      <c r="A60" s="23"/>
      <c r="B60" s="24"/>
      <c r="C60" s="85" t="s">
        <v>70</v>
      </c>
      <c r="D60" s="85" t="s">
        <v>75</v>
      </c>
      <c r="E60" s="86" t="s">
        <v>268</v>
      </c>
      <c r="F60" s="87" t="s">
        <v>269</v>
      </c>
      <c r="G60" s="88" t="s">
        <v>63</v>
      </c>
      <c r="H60" s="89">
        <v>63</v>
      </c>
      <c r="I60" s="7"/>
      <c r="J60" s="90">
        <f t="shared" si="0"/>
        <v>0</v>
      </c>
    </row>
    <row r="61" spans="1:10" x14ac:dyDescent="0.25">
      <c r="A61" s="23"/>
      <c r="B61" s="24"/>
      <c r="C61" s="85" t="s">
        <v>74</v>
      </c>
      <c r="D61" s="85" t="s">
        <v>75</v>
      </c>
      <c r="E61" s="86" t="s">
        <v>270</v>
      </c>
      <c r="F61" s="87" t="s">
        <v>271</v>
      </c>
      <c r="G61" s="88" t="s">
        <v>63</v>
      </c>
      <c r="H61" s="89">
        <v>4</v>
      </c>
      <c r="I61" s="7"/>
      <c r="J61" s="90">
        <f t="shared" si="0"/>
        <v>0</v>
      </c>
    </row>
    <row r="62" spans="1:10" x14ac:dyDescent="0.25">
      <c r="A62" s="23"/>
      <c r="B62" s="24"/>
      <c r="C62" s="85" t="s">
        <v>76</v>
      </c>
      <c r="D62" s="85" t="s">
        <v>75</v>
      </c>
      <c r="E62" s="86" t="s">
        <v>272</v>
      </c>
      <c r="F62" s="87" t="s">
        <v>273</v>
      </c>
      <c r="G62" s="88" t="s">
        <v>63</v>
      </c>
      <c r="H62" s="89">
        <v>10</v>
      </c>
      <c r="I62" s="7"/>
      <c r="J62" s="90">
        <f t="shared" si="0"/>
        <v>0</v>
      </c>
    </row>
    <row r="63" spans="1:10" x14ac:dyDescent="0.25">
      <c r="A63" s="23"/>
      <c r="B63" s="24"/>
      <c r="C63" s="85" t="s">
        <v>79</v>
      </c>
      <c r="D63" s="85" t="s">
        <v>75</v>
      </c>
      <c r="E63" s="86" t="s">
        <v>274</v>
      </c>
      <c r="F63" s="87" t="s">
        <v>275</v>
      </c>
      <c r="G63" s="88" t="s">
        <v>63</v>
      </c>
      <c r="H63" s="89">
        <v>2</v>
      </c>
      <c r="I63" s="7"/>
      <c r="J63" s="90">
        <f t="shared" si="0"/>
        <v>0</v>
      </c>
    </row>
    <row r="64" spans="1:10" x14ac:dyDescent="0.25">
      <c r="A64" s="23"/>
      <c r="B64" s="24"/>
      <c r="C64" s="85" t="s">
        <v>83</v>
      </c>
      <c r="D64" s="85" t="s">
        <v>75</v>
      </c>
      <c r="E64" s="86" t="s">
        <v>407</v>
      </c>
      <c r="F64" s="87" t="s">
        <v>408</v>
      </c>
      <c r="G64" s="88" t="s">
        <v>63</v>
      </c>
      <c r="H64" s="89">
        <v>3</v>
      </c>
      <c r="I64" s="7"/>
      <c r="J64" s="90">
        <f t="shared" si="0"/>
        <v>0</v>
      </c>
    </row>
    <row r="65" spans="1:10" x14ac:dyDescent="0.25">
      <c r="A65" s="23"/>
      <c r="B65" s="24"/>
      <c r="C65" s="85" t="s">
        <v>84</v>
      </c>
      <c r="D65" s="85" t="s">
        <v>75</v>
      </c>
      <c r="E65" s="86" t="s">
        <v>276</v>
      </c>
      <c r="F65" s="87" t="s">
        <v>277</v>
      </c>
      <c r="G65" s="88" t="s">
        <v>63</v>
      </c>
      <c r="H65" s="89">
        <v>3</v>
      </c>
      <c r="I65" s="7"/>
      <c r="J65" s="90">
        <f t="shared" si="0"/>
        <v>0</v>
      </c>
    </row>
    <row r="66" spans="1:10" x14ac:dyDescent="0.25">
      <c r="A66" s="23"/>
      <c r="B66" s="24"/>
      <c r="C66" s="85" t="s">
        <v>87</v>
      </c>
      <c r="D66" s="85" t="s">
        <v>75</v>
      </c>
      <c r="E66" s="86" t="s">
        <v>278</v>
      </c>
      <c r="F66" s="87" t="s">
        <v>279</v>
      </c>
      <c r="G66" s="88" t="s">
        <v>63</v>
      </c>
      <c r="H66" s="89">
        <v>3</v>
      </c>
      <c r="I66" s="7"/>
      <c r="J66" s="90">
        <f t="shared" si="0"/>
        <v>0</v>
      </c>
    </row>
    <row r="67" spans="1:10" x14ac:dyDescent="0.25">
      <c r="A67" s="23"/>
      <c r="B67" s="24"/>
      <c r="C67" s="85" t="s">
        <v>90</v>
      </c>
      <c r="D67" s="85" t="s">
        <v>75</v>
      </c>
      <c r="E67" s="86" t="s">
        <v>280</v>
      </c>
      <c r="F67" s="87" t="s">
        <v>281</v>
      </c>
      <c r="G67" s="88" t="s">
        <v>63</v>
      </c>
      <c r="H67" s="89">
        <v>5</v>
      </c>
      <c r="I67" s="7"/>
      <c r="J67" s="90">
        <f t="shared" si="0"/>
        <v>0</v>
      </c>
    </row>
    <row r="68" spans="1:10" x14ac:dyDescent="0.25">
      <c r="A68" s="23"/>
      <c r="B68" s="24"/>
      <c r="C68" s="85" t="s">
        <v>93</v>
      </c>
      <c r="D68" s="85" t="s">
        <v>75</v>
      </c>
      <c r="E68" s="86" t="s">
        <v>282</v>
      </c>
      <c r="F68" s="87" t="s">
        <v>283</v>
      </c>
      <c r="G68" s="88" t="s">
        <v>63</v>
      </c>
      <c r="H68" s="89">
        <v>8</v>
      </c>
      <c r="I68" s="7"/>
      <c r="J68" s="90">
        <f t="shared" si="0"/>
        <v>0</v>
      </c>
    </row>
    <row r="69" spans="1:10" x14ac:dyDescent="0.25">
      <c r="A69" s="23"/>
      <c r="B69" s="24"/>
      <c r="C69" s="85" t="s">
        <v>97</v>
      </c>
      <c r="D69" s="85" t="s">
        <v>75</v>
      </c>
      <c r="E69" s="86" t="s">
        <v>284</v>
      </c>
      <c r="F69" s="87" t="s">
        <v>285</v>
      </c>
      <c r="G69" s="88" t="s">
        <v>63</v>
      </c>
      <c r="H69" s="89">
        <v>2</v>
      </c>
      <c r="I69" s="7"/>
      <c r="J69" s="90">
        <f t="shared" si="0"/>
        <v>0</v>
      </c>
    </row>
    <row r="70" spans="1:10" x14ac:dyDescent="0.25">
      <c r="A70" s="23"/>
      <c r="B70" s="24"/>
      <c r="C70" s="85" t="s">
        <v>100</v>
      </c>
      <c r="D70" s="85" t="s">
        <v>75</v>
      </c>
      <c r="E70" s="86" t="s">
        <v>286</v>
      </c>
      <c r="F70" s="87" t="s">
        <v>287</v>
      </c>
      <c r="G70" s="88" t="s">
        <v>63</v>
      </c>
      <c r="H70" s="89">
        <v>12</v>
      </c>
      <c r="I70" s="7"/>
      <c r="J70" s="90">
        <f t="shared" si="0"/>
        <v>0</v>
      </c>
    </row>
    <row r="71" spans="1:10" ht="48" x14ac:dyDescent="0.25">
      <c r="A71" s="23"/>
      <c r="B71" s="24"/>
      <c r="C71" s="77" t="s">
        <v>104</v>
      </c>
      <c r="D71" s="77" t="s">
        <v>60</v>
      </c>
      <c r="E71" s="78" t="s">
        <v>288</v>
      </c>
      <c r="F71" s="79" t="s">
        <v>289</v>
      </c>
      <c r="G71" s="80" t="s">
        <v>63</v>
      </c>
      <c r="H71" s="81">
        <v>142</v>
      </c>
      <c r="I71" s="6"/>
      <c r="J71" s="82">
        <f t="shared" si="0"/>
        <v>0</v>
      </c>
    </row>
    <row r="72" spans="1:10" x14ac:dyDescent="0.25">
      <c r="A72" s="23"/>
      <c r="B72" s="24"/>
      <c r="C72" s="25"/>
      <c r="D72" s="83" t="s">
        <v>72</v>
      </c>
      <c r="E72" s="25"/>
      <c r="F72" s="84" t="s">
        <v>290</v>
      </c>
      <c r="G72" s="25"/>
      <c r="H72" s="25"/>
      <c r="I72" s="25"/>
      <c r="J72" s="26"/>
    </row>
    <row r="73" spans="1:10" x14ac:dyDescent="0.25">
      <c r="A73" s="23"/>
      <c r="B73" s="24"/>
      <c r="C73" s="85" t="s">
        <v>107</v>
      </c>
      <c r="D73" s="85" t="s">
        <v>75</v>
      </c>
      <c r="E73" s="86" t="s">
        <v>291</v>
      </c>
      <c r="F73" s="87" t="s">
        <v>292</v>
      </c>
      <c r="G73" s="88" t="s">
        <v>63</v>
      </c>
      <c r="H73" s="89">
        <v>142</v>
      </c>
      <c r="I73" s="7"/>
      <c r="J73" s="90">
        <f>ROUND(I73*H73,2)</f>
        <v>0</v>
      </c>
    </row>
    <row r="74" spans="1:10" x14ac:dyDescent="0.25">
      <c r="B74" s="57"/>
      <c r="C74" s="58"/>
      <c r="D74" s="58"/>
      <c r="E74" s="58"/>
      <c r="F74" s="58"/>
      <c r="G74" s="58"/>
      <c r="H74" s="58"/>
      <c r="I74" s="58"/>
      <c r="J74" s="59"/>
    </row>
  </sheetData>
  <sheetProtection algorithmName="SHA-512" hashValue="pw1dgKsWhHllXwqna+pcKwunymddP0t7/TjE95AOa797GjZzGoWjqrj0Rtka1yOyhXUNXipn2EXxqrTi1/xK+w==" saltValue="7ieyMR8KXmSOHlvApkgSSw==" spinCount="100000" sheet="1" objects="1" scenarios="1"/>
  <autoFilter ref="C54:J72" xr:uid="{3976EE8F-F6BE-42B7-96AB-137A514902CC}"/>
  <mergeCells count="6">
    <mergeCell ref="E47:H47"/>
    <mergeCell ref="E7:H7"/>
    <mergeCell ref="E9:H9"/>
    <mergeCell ref="E18:H18"/>
    <mergeCell ref="E27:H27"/>
    <mergeCell ref="E45:H45"/>
  </mergeCells>
  <hyperlinks>
    <hyperlink ref="F72" r:id="rId1" xr:uid="{421AAE39-4DB9-46E2-8942-E84F7A3648F9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78CDF-CDA6-47DE-8AF9-6A091ADDC5D4}">
  <sheetPr>
    <pageSetUpPr fitToPage="1"/>
  </sheetPr>
  <dimension ref="A3:J83"/>
  <sheetViews>
    <sheetView showGridLines="0" zoomScaleNormal="10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C4" s="17"/>
      <c r="D4" s="18" t="s">
        <v>46</v>
      </c>
      <c r="E4" s="17"/>
      <c r="F4" s="17"/>
      <c r="G4" s="17"/>
      <c r="H4" s="17"/>
      <c r="I4" s="17"/>
      <c r="J4" s="19"/>
    </row>
    <row r="5" spans="1:10" x14ac:dyDescent="0.25">
      <c r="B5" s="16"/>
      <c r="C5" s="17"/>
      <c r="D5" s="17"/>
      <c r="E5" s="17"/>
      <c r="F5" s="17"/>
      <c r="G5" s="17"/>
      <c r="H5" s="17"/>
      <c r="I5" s="17"/>
      <c r="J5" s="19"/>
    </row>
    <row r="6" spans="1:10" x14ac:dyDescent="0.25">
      <c r="B6" s="16"/>
      <c r="C6" s="17"/>
      <c r="D6" s="20" t="s">
        <v>3</v>
      </c>
      <c r="E6" s="17"/>
      <c r="F6" s="17"/>
      <c r="G6" s="17"/>
      <c r="H6" s="17"/>
      <c r="I6" s="17"/>
      <c r="J6" s="19"/>
    </row>
    <row r="7" spans="1:10" ht="30.75" customHeight="1" x14ac:dyDescent="0.25">
      <c r="B7" s="16"/>
      <c r="C7" s="17"/>
      <c r="D7" s="17"/>
      <c r="E7" s="21" t="str">
        <f>'Rekapitulace stavby'!K5</f>
        <v>VŠE Praha - Stavební úpravy stávajících suterénních prostor v sekci B a C - Elektrotechnika</v>
      </c>
      <c r="F7" s="22"/>
      <c r="G7" s="22"/>
      <c r="H7" s="22"/>
      <c r="I7" s="17"/>
      <c r="J7" s="19"/>
    </row>
    <row r="8" spans="1:10" x14ac:dyDescent="0.25">
      <c r="A8" s="23"/>
      <c r="B8" s="24"/>
      <c r="C8" s="25"/>
      <c r="D8" s="20" t="s">
        <v>47</v>
      </c>
      <c r="E8" s="25"/>
      <c r="F8" s="25"/>
      <c r="G8" s="25"/>
      <c r="H8" s="25"/>
      <c r="I8" s="25"/>
      <c r="J8" s="26"/>
    </row>
    <row r="9" spans="1:10" ht="15" customHeight="1" x14ac:dyDescent="0.25">
      <c r="A9" s="23"/>
      <c r="B9" s="24"/>
      <c r="C9" s="25"/>
      <c r="D9" s="25"/>
      <c r="E9" s="105" t="s">
        <v>293</v>
      </c>
      <c r="F9" s="106"/>
      <c r="G9" s="106"/>
      <c r="H9" s="106"/>
      <c r="I9" s="25"/>
      <c r="J9" s="26"/>
    </row>
    <row r="10" spans="1:10" x14ac:dyDescent="0.25">
      <c r="A10" s="23"/>
      <c r="B10" s="24"/>
      <c r="C10" s="25"/>
      <c r="D10" s="25"/>
      <c r="E10" s="25"/>
      <c r="F10" s="25"/>
      <c r="G10" s="25"/>
      <c r="H10" s="25"/>
      <c r="I10" s="25"/>
      <c r="J10" s="26"/>
    </row>
    <row r="11" spans="1:10" x14ac:dyDescent="0.25">
      <c r="A11" s="23"/>
      <c r="B11" s="24"/>
      <c r="C11" s="25"/>
      <c r="D11" s="20" t="s">
        <v>4</v>
      </c>
      <c r="E11" s="25"/>
      <c r="F11" s="29" t="s">
        <v>5</v>
      </c>
      <c r="G11" s="25"/>
      <c r="H11" s="25"/>
      <c r="I11" s="20" t="s">
        <v>6</v>
      </c>
      <c r="J11" s="30" t="s">
        <v>5</v>
      </c>
    </row>
    <row r="12" spans="1:10" x14ac:dyDescent="0.25">
      <c r="A12" s="23"/>
      <c r="B12" s="24"/>
      <c r="C12" s="25"/>
      <c r="D12" s="20" t="s">
        <v>7</v>
      </c>
      <c r="E12" s="25"/>
      <c r="F12" s="29" t="s">
        <v>8</v>
      </c>
      <c r="G12" s="25"/>
      <c r="H12" s="25"/>
      <c r="I12" s="20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5"/>
      <c r="D13" s="25"/>
      <c r="E13" s="25"/>
      <c r="F13" s="25"/>
      <c r="G13" s="25"/>
      <c r="H13" s="25"/>
      <c r="I13" s="25"/>
      <c r="J13" s="26"/>
    </row>
    <row r="14" spans="1:10" x14ac:dyDescent="0.25">
      <c r="A14" s="23"/>
      <c r="B14" s="24"/>
      <c r="C14" s="25"/>
      <c r="D14" s="20" t="s">
        <v>10</v>
      </c>
      <c r="E14" s="25"/>
      <c r="F14" s="25"/>
      <c r="G14" s="25"/>
      <c r="H14" s="25"/>
      <c r="I14" s="20" t="s">
        <v>11</v>
      </c>
      <c r="J14" s="30" t="s">
        <v>5</v>
      </c>
    </row>
    <row r="15" spans="1:10" x14ac:dyDescent="0.25">
      <c r="A15" s="23"/>
      <c r="B15" s="24"/>
      <c r="C15" s="25"/>
      <c r="D15" s="25"/>
      <c r="E15" s="29" t="s">
        <v>8</v>
      </c>
      <c r="F15" s="25"/>
      <c r="G15" s="25"/>
      <c r="H15" s="25"/>
      <c r="I15" s="20" t="s">
        <v>12</v>
      </c>
      <c r="J15" s="30" t="s">
        <v>5</v>
      </c>
    </row>
    <row r="16" spans="1:10" x14ac:dyDescent="0.25">
      <c r="A16" s="23"/>
      <c r="B16" s="24"/>
      <c r="C16" s="25"/>
      <c r="D16" s="25"/>
      <c r="E16" s="25"/>
      <c r="F16" s="25"/>
      <c r="G16" s="25"/>
      <c r="H16" s="25"/>
      <c r="I16" s="25"/>
      <c r="J16" s="26"/>
    </row>
    <row r="17" spans="1:10" x14ac:dyDescent="0.25">
      <c r="A17" s="23"/>
      <c r="B17" s="24"/>
      <c r="C17" s="25"/>
      <c r="D17" s="20" t="s">
        <v>13</v>
      </c>
      <c r="E17" s="25"/>
      <c r="F17" s="25"/>
      <c r="G17" s="25"/>
      <c r="H17" s="25"/>
      <c r="I17" s="20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5"/>
      <c r="D18" s="25"/>
      <c r="E18" s="91" t="str">
        <f>'Rekapitulace stavby'!E13</f>
        <v>Vyplň údaj</v>
      </c>
      <c r="F18" s="92"/>
      <c r="G18" s="92"/>
      <c r="H18" s="92"/>
      <c r="I18" s="20" t="s">
        <v>12</v>
      </c>
      <c r="J18" s="33" t="str">
        <f>'Rekapitulace stavby'!AN13</f>
        <v>Vyplň údaj</v>
      </c>
    </row>
    <row r="19" spans="1:10" x14ac:dyDescent="0.25">
      <c r="A19" s="23"/>
      <c r="B19" s="24"/>
      <c r="C19" s="25"/>
      <c r="D19" s="25"/>
      <c r="E19" s="25"/>
      <c r="F19" s="25"/>
      <c r="G19" s="25"/>
      <c r="H19" s="25"/>
      <c r="I19" s="25"/>
      <c r="J19" s="26"/>
    </row>
    <row r="20" spans="1:10" x14ac:dyDescent="0.25">
      <c r="A20" s="23"/>
      <c r="B20" s="24"/>
      <c r="C20" s="25"/>
      <c r="D20" s="20" t="s">
        <v>15</v>
      </c>
      <c r="E20" s="25"/>
      <c r="F20" s="25"/>
      <c r="G20" s="25"/>
      <c r="H20" s="25"/>
      <c r="I20" s="20" t="s">
        <v>11</v>
      </c>
      <c r="J20" s="30" t="s">
        <v>5</v>
      </c>
    </row>
    <row r="21" spans="1:10" x14ac:dyDescent="0.25">
      <c r="A21" s="23"/>
      <c r="B21" s="24"/>
      <c r="C21" s="25"/>
      <c r="D21" s="25"/>
      <c r="E21" s="29" t="s">
        <v>8</v>
      </c>
      <c r="F21" s="25"/>
      <c r="G21" s="25"/>
      <c r="H21" s="25"/>
      <c r="I21" s="20" t="s">
        <v>12</v>
      </c>
      <c r="J21" s="30" t="s">
        <v>5</v>
      </c>
    </row>
    <row r="22" spans="1:10" x14ac:dyDescent="0.25">
      <c r="A22" s="23"/>
      <c r="B22" s="24"/>
      <c r="C22" s="25"/>
      <c r="D22" s="25"/>
      <c r="E22" s="25"/>
      <c r="F22" s="25"/>
      <c r="G22" s="25"/>
      <c r="H22" s="25"/>
      <c r="I22" s="25"/>
      <c r="J22" s="26"/>
    </row>
    <row r="23" spans="1:10" x14ac:dyDescent="0.25">
      <c r="A23" s="23"/>
      <c r="B23" s="24"/>
      <c r="C23" s="25"/>
      <c r="D23" s="20" t="s">
        <v>16</v>
      </c>
      <c r="E23" s="25"/>
      <c r="F23" s="25"/>
      <c r="G23" s="25"/>
      <c r="H23" s="25"/>
      <c r="I23" s="20" t="s">
        <v>11</v>
      </c>
      <c r="J23" s="30" t="s">
        <v>5</v>
      </c>
    </row>
    <row r="24" spans="1:10" x14ac:dyDescent="0.25">
      <c r="A24" s="23"/>
      <c r="B24" s="24"/>
      <c r="C24" s="25"/>
      <c r="D24" s="25"/>
      <c r="E24" s="29" t="s">
        <v>8</v>
      </c>
      <c r="F24" s="25"/>
      <c r="G24" s="25"/>
      <c r="H24" s="25"/>
      <c r="I24" s="20" t="s">
        <v>12</v>
      </c>
      <c r="J24" s="30" t="s">
        <v>5</v>
      </c>
    </row>
    <row r="25" spans="1:10" x14ac:dyDescent="0.25">
      <c r="A25" s="23"/>
      <c r="B25" s="24"/>
      <c r="C25" s="25"/>
      <c r="D25" s="25"/>
      <c r="E25" s="25"/>
      <c r="F25" s="25"/>
      <c r="G25" s="25"/>
      <c r="H25" s="25"/>
      <c r="I25" s="25"/>
      <c r="J25" s="26"/>
    </row>
    <row r="26" spans="1:10" x14ac:dyDescent="0.25">
      <c r="A26" s="23"/>
      <c r="B26" s="24"/>
      <c r="C26" s="25"/>
      <c r="D26" s="20" t="s">
        <v>17</v>
      </c>
      <c r="E26" s="25"/>
      <c r="F26" s="25"/>
      <c r="G26" s="25"/>
      <c r="H26" s="25"/>
      <c r="I26" s="25"/>
      <c r="J26" s="26"/>
    </row>
    <row r="27" spans="1:10" x14ac:dyDescent="0.25">
      <c r="A27" s="36"/>
      <c r="B27" s="37"/>
      <c r="C27" s="38"/>
      <c r="D27" s="38"/>
      <c r="E27" s="39" t="s">
        <v>5</v>
      </c>
      <c r="F27" s="39"/>
      <c r="G27" s="39"/>
      <c r="H27" s="39"/>
      <c r="I27" s="38"/>
      <c r="J27" s="40"/>
    </row>
    <row r="28" spans="1:10" x14ac:dyDescent="0.25">
      <c r="A28" s="23"/>
      <c r="B28" s="24"/>
      <c r="C28" s="25"/>
      <c r="D28" s="25"/>
      <c r="E28" s="25"/>
      <c r="F28" s="25"/>
      <c r="G28" s="25"/>
      <c r="H28" s="25"/>
      <c r="I28" s="25"/>
      <c r="J28" s="26"/>
    </row>
    <row r="29" spans="1:10" x14ac:dyDescent="0.25">
      <c r="A29" s="23"/>
      <c r="B29" s="24"/>
      <c r="C29" s="25"/>
      <c r="D29" s="41"/>
      <c r="E29" s="41"/>
      <c r="F29" s="41"/>
      <c r="G29" s="41"/>
      <c r="H29" s="41"/>
      <c r="I29" s="41"/>
      <c r="J29" s="42"/>
    </row>
    <row r="30" spans="1:10" ht="15.75" x14ac:dyDescent="0.25">
      <c r="A30" s="23"/>
      <c r="B30" s="24"/>
      <c r="C30" s="25"/>
      <c r="D30" s="43" t="s">
        <v>19</v>
      </c>
      <c r="E30" s="25"/>
      <c r="F30" s="25"/>
      <c r="G30" s="25"/>
      <c r="H30" s="25"/>
      <c r="I30" s="25"/>
      <c r="J30" s="44">
        <f>F33</f>
        <v>0</v>
      </c>
    </row>
    <row r="31" spans="1:10" x14ac:dyDescent="0.25">
      <c r="A31" s="23"/>
      <c r="B31" s="24"/>
      <c r="C31" s="25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5"/>
      <c r="D32" s="25"/>
      <c r="E32" s="25"/>
      <c r="F32" s="45" t="s">
        <v>21</v>
      </c>
      <c r="G32" s="25"/>
      <c r="H32" s="25"/>
      <c r="I32" s="45" t="s">
        <v>20</v>
      </c>
      <c r="J32" s="46" t="s">
        <v>22</v>
      </c>
    </row>
    <row r="33" spans="1:10" x14ac:dyDescent="0.25">
      <c r="A33" s="23"/>
      <c r="B33" s="24"/>
      <c r="C33" s="25"/>
      <c r="D33" s="47" t="s">
        <v>23</v>
      </c>
      <c r="E33" s="20" t="s">
        <v>24</v>
      </c>
      <c r="F33" s="48">
        <f>J55</f>
        <v>0</v>
      </c>
      <c r="G33" s="25"/>
      <c r="H33" s="25"/>
      <c r="I33" s="49">
        <v>0.21</v>
      </c>
      <c r="J33" s="50">
        <f>I33*F33</f>
        <v>0</v>
      </c>
    </row>
    <row r="34" spans="1:10" x14ac:dyDescent="0.25">
      <c r="A34" s="23"/>
      <c r="B34" s="24"/>
      <c r="C34" s="25"/>
      <c r="D34" s="25"/>
      <c r="E34" s="20" t="s">
        <v>25</v>
      </c>
      <c r="F34" s="48">
        <v>0</v>
      </c>
      <c r="G34" s="25"/>
      <c r="H34" s="25"/>
      <c r="I34" s="49">
        <v>0.15</v>
      </c>
      <c r="J34" s="50">
        <v>0</v>
      </c>
    </row>
    <row r="35" spans="1:10" x14ac:dyDescent="0.25">
      <c r="A35" s="23"/>
      <c r="B35" s="24"/>
      <c r="C35" s="25"/>
      <c r="D35" s="25"/>
      <c r="E35" s="25"/>
      <c r="F35" s="25"/>
      <c r="G35" s="25"/>
      <c r="H35" s="25"/>
      <c r="I35" s="25"/>
      <c r="J35" s="26"/>
    </row>
    <row r="36" spans="1:10" ht="15.75" x14ac:dyDescent="0.25">
      <c r="A36" s="23"/>
      <c r="B36" s="24"/>
      <c r="C36" s="51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J30+J33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8" t="s">
        <v>49</v>
      </c>
      <c r="D42" s="25"/>
      <c r="E42" s="25"/>
      <c r="F42" s="25"/>
      <c r="G42" s="25"/>
      <c r="H42" s="25"/>
      <c r="I42" s="25"/>
      <c r="J42" s="26"/>
    </row>
    <row r="43" spans="1:10" x14ac:dyDescent="0.25">
      <c r="A43" s="23"/>
      <c r="B43" s="24"/>
      <c r="C43" s="25"/>
      <c r="D43" s="25"/>
      <c r="E43" s="25"/>
      <c r="F43" s="25"/>
      <c r="G43" s="25"/>
      <c r="H43" s="25"/>
      <c r="I43" s="25"/>
      <c r="J43" s="26"/>
    </row>
    <row r="44" spans="1:10" x14ac:dyDescent="0.25">
      <c r="A44" s="23"/>
      <c r="B44" s="24"/>
      <c r="C44" s="20" t="s">
        <v>3</v>
      </c>
      <c r="D44" s="25"/>
      <c r="E44" s="25"/>
      <c r="F44" s="25"/>
      <c r="G44" s="25"/>
      <c r="H44" s="25"/>
      <c r="I44" s="25"/>
      <c r="J44" s="26"/>
    </row>
    <row r="45" spans="1:10" ht="24.75" customHeight="1" x14ac:dyDescent="0.25">
      <c r="A45" s="23"/>
      <c r="B45" s="24"/>
      <c r="C45" s="25"/>
      <c r="D45" s="25"/>
      <c r="E45" s="21" t="str">
        <f>'Rekapitulace stavby'!K5</f>
        <v>VŠE Praha - Stavební úpravy stávajících suterénních prostor v sekci B a C - Elektrotechnika</v>
      </c>
      <c r="F45" s="22"/>
      <c r="G45" s="22"/>
      <c r="H45" s="22"/>
      <c r="I45" s="25"/>
      <c r="J45" s="26"/>
    </row>
    <row r="46" spans="1:10" x14ac:dyDescent="0.25">
      <c r="A46" s="23"/>
      <c r="B46" s="24"/>
      <c r="C46" s="20" t="s">
        <v>47</v>
      </c>
      <c r="D46" s="25"/>
      <c r="E46" s="25"/>
      <c r="F46" s="25"/>
      <c r="G46" s="25"/>
      <c r="H46" s="25"/>
      <c r="I46" s="25"/>
      <c r="J46" s="26"/>
    </row>
    <row r="47" spans="1:10" ht="15" customHeight="1" x14ac:dyDescent="0.25">
      <c r="A47" s="23"/>
      <c r="B47" s="24"/>
      <c r="C47" s="25"/>
      <c r="D47" s="25"/>
      <c r="E47" s="27" t="s">
        <v>293</v>
      </c>
      <c r="F47" s="28"/>
      <c r="G47" s="28"/>
      <c r="H47" s="28"/>
      <c r="I47" s="25"/>
      <c r="J47" s="26"/>
    </row>
    <row r="48" spans="1:10" x14ac:dyDescent="0.25">
      <c r="A48" s="23"/>
      <c r="B48" s="24"/>
      <c r="C48" s="25"/>
      <c r="D48" s="25"/>
      <c r="E48" s="25"/>
      <c r="F48" s="25"/>
      <c r="G48" s="25"/>
      <c r="H48" s="25"/>
      <c r="I48" s="25"/>
      <c r="J48" s="26"/>
    </row>
    <row r="49" spans="1:10" x14ac:dyDescent="0.25">
      <c r="A49" s="23"/>
      <c r="B49" s="24"/>
      <c r="C49" s="20" t="s">
        <v>7</v>
      </c>
      <c r="D49" s="25"/>
      <c r="E49" s="25"/>
      <c r="F49" s="29" t="s">
        <v>8</v>
      </c>
      <c r="G49" s="25"/>
      <c r="H49" s="25"/>
      <c r="I49" s="20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5"/>
      <c r="D50" s="25"/>
      <c r="E50" s="25"/>
      <c r="F50" s="25"/>
      <c r="G50" s="25"/>
      <c r="H50" s="25"/>
      <c r="I50" s="25"/>
      <c r="J50" s="26"/>
    </row>
    <row r="51" spans="1:10" x14ac:dyDescent="0.25">
      <c r="A51" s="23"/>
      <c r="B51" s="24"/>
      <c r="C51" s="20" t="s">
        <v>10</v>
      </c>
      <c r="D51" s="25"/>
      <c r="E51" s="25"/>
      <c r="F51" s="29" t="s">
        <v>8</v>
      </c>
      <c r="G51" s="25"/>
      <c r="H51" s="25"/>
      <c r="I51" s="20" t="s">
        <v>15</v>
      </c>
      <c r="J51" s="63" t="s">
        <v>8</v>
      </c>
    </row>
    <row r="52" spans="1:10" x14ac:dyDescent="0.25">
      <c r="A52" s="23"/>
      <c r="B52" s="24"/>
      <c r="C52" s="20" t="s">
        <v>13</v>
      </c>
      <c r="D52" s="25"/>
      <c r="E52" s="25"/>
      <c r="F52" s="29" t="str">
        <f>IF(E18="","",E18)</f>
        <v>Vyplň údaj</v>
      </c>
      <c r="G52" s="25"/>
      <c r="H52" s="25"/>
      <c r="I52" s="20" t="s">
        <v>16</v>
      </c>
      <c r="J52" s="63" t="s">
        <v>8</v>
      </c>
    </row>
    <row r="53" spans="1:10" x14ac:dyDescent="0.25">
      <c r="A53" s="23"/>
      <c r="B53" s="24"/>
      <c r="C53" s="25"/>
      <c r="D53" s="25"/>
      <c r="E53" s="25"/>
      <c r="F53" s="25"/>
      <c r="G53" s="25"/>
      <c r="H53" s="25"/>
      <c r="I53" s="25"/>
      <c r="J53" s="26"/>
    </row>
    <row r="54" spans="1:10" ht="29.25" customHeight="1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15.75" x14ac:dyDescent="0.25">
      <c r="A55" s="23"/>
      <c r="B55" s="24"/>
      <c r="C55" s="69" t="s">
        <v>55</v>
      </c>
      <c r="D55" s="25"/>
      <c r="E55" s="25"/>
      <c r="F55" s="25"/>
      <c r="G55" s="25"/>
      <c r="H55" s="25"/>
      <c r="I55" s="25"/>
      <c r="J55" s="70">
        <f>J56</f>
        <v>0</v>
      </c>
    </row>
    <row r="56" spans="1:10" ht="19.5" customHeight="1" x14ac:dyDescent="0.25">
      <c r="A56" s="71"/>
      <c r="B56" s="72"/>
      <c r="C56" s="73"/>
      <c r="D56" s="74" t="s">
        <v>56</v>
      </c>
      <c r="E56" s="75" t="s">
        <v>294</v>
      </c>
      <c r="F56" s="75" t="s">
        <v>295</v>
      </c>
      <c r="G56" s="73"/>
      <c r="H56" s="73"/>
      <c r="I56" s="73"/>
      <c r="J56" s="76">
        <f>SUM(J57,J62,J65,J70)</f>
        <v>0</v>
      </c>
    </row>
    <row r="57" spans="1:10" ht="25.5" customHeight="1" x14ac:dyDescent="0.25">
      <c r="A57" s="23"/>
      <c r="B57" s="96"/>
      <c r="C57" s="71"/>
      <c r="D57" s="97" t="s">
        <v>56</v>
      </c>
      <c r="E57" s="98" t="s">
        <v>296</v>
      </c>
      <c r="F57" s="98" t="s">
        <v>297</v>
      </c>
      <c r="G57" s="71"/>
      <c r="H57" s="71"/>
      <c r="I57" s="71"/>
      <c r="J57" s="94">
        <f>SUM(J58:J60)</f>
        <v>0</v>
      </c>
    </row>
    <row r="58" spans="1:10" x14ac:dyDescent="0.25">
      <c r="A58" s="23"/>
      <c r="B58" s="95"/>
      <c r="C58" s="77" t="s">
        <v>59</v>
      </c>
      <c r="D58" s="77" t="s">
        <v>60</v>
      </c>
      <c r="E58" s="78" t="s">
        <v>409</v>
      </c>
      <c r="F58" s="79" t="s">
        <v>410</v>
      </c>
      <c r="G58" s="80" t="s">
        <v>298</v>
      </c>
      <c r="H58" s="81">
        <v>1</v>
      </c>
      <c r="I58" s="6"/>
      <c r="J58" s="82">
        <f>ROUND(I58*H58,2)</f>
        <v>0</v>
      </c>
    </row>
    <row r="59" spans="1:10" x14ac:dyDescent="0.25">
      <c r="A59" s="23"/>
      <c r="B59" s="95"/>
      <c r="C59" s="23"/>
      <c r="D59" s="99" t="s">
        <v>72</v>
      </c>
      <c r="E59" s="23"/>
      <c r="F59" s="100" t="s">
        <v>411</v>
      </c>
      <c r="G59" s="23"/>
      <c r="H59" s="23"/>
      <c r="I59" s="23"/>
      <c r="J59" s="26"/>
    </row>
    <row r="60" spans="1:10" ht="24.75" customHeight="1" x14ac:dyDescent="0.25">
      <c r="A60" s="23"/>
      <c r="B60" s="95"/>
      <c r="C60" s="77" t="s">
        <v>64</v>
      </c>
      <c r="D60" s="77" t="s">
        <v>60</v>
      </c>
      <c r="E60" s="78" t="s">
        <v>299</v>
      </c>
      <c r="F60" s="79" t="s">
        <v>300</v>
      </c>
      <c r="G60" s="80" t="s">
        <v>298</v>
      </c>
      <c r="H60" s="81">
        <v>1</v>
      </c>
      <c r="I60" s="6"/>
      <c r="J60" s="82">
        <f>ROUND(I60*H60,2)</f>
        <v>0</v>
      </c>
    </row>
    <row r="61" spans="1:10" x14ac:dyDescent="0.25">
      <c r="A61" s="23"/>
      <c r="B61" s="95"/>
      <c r="C61" s="23"/>
      <c r="D61" s="99" t="s">
        <v>72</v>
      </c>
      <c r="E61" s="23"/>
      <c r="F61" s="100" t="s">
        <v>301</v>
      </c>
      <c r="G61" s="23"/>
      <c r="H61" s="23"/>
      <c r="I61" s="23"/>
      <c r="J61" s="26"/>
    </row>
    <row r="62" spans="1:10" x14ac:dyDescent="0.25">
      <c r="A62" s="23"/>
      <c r="B62" s="96"/>
      <c r="C62" s="71"/>
      <c r="D62" s="97" t="s">
        <v>56</v>
      </c>
      <c r="E62" s="98" t="s">
        <v>412</v>
      </c>
      <c r="F62" s="98" t="s">
        <v>413</v>
      </c>
      <c r="G62" s="71"/>
      <c r="H62" s="71"/>
      <c r="I62" s="71"/>
      <c r="J62" s="94">
        <f>SUM(J63)</f>
        <v>0</v>
      </c>
    </row>
    <row r="63" spans="1:10" ht="24" x14ac:dyDescent="0.25">
      <c r="A63" s="23"/>
      <c r="B63" s="95"/>
      <c r="C63" s="77" t="s">
        <v>67</v>
      </c>
      <c r="D63" s="77" t="s">
        <v>60</v>
      </c>
      <c r="E63" s="78" t="s">
        <v>414</v>
      </c>
      <c r="F63" s="79" t="s">
        <v>415</v>
      </c>
      <c r="G63" s="80" t="s">
        <v>298</v>
      </c>
      <c r="H63" s="81">
        <v>1</v>
      </c>
      <c r="I63" s="6"/>
      <c r="J63" s="82">
        <f>ROUND(I63*H63,2)</f>
        <v>0</v>
      </c>
    </row>
    <row r="64" spans="1:10" x14ac:dyDescent="0.25">
      <c r="A64" s="23"/>
      <c r="B64" s="95"/>
      <c r="C64" s="23"/>
      <c r="D64" s="99" t="s">
        <v>72</v>
      </c>
      <c r="E64" s="23"/>
      <c r="F64" s="100" t="s">
        <v>416</v>
      </c>
      <c r="G64" s="23"/>
      <c r="H64" s="23"/>
      <c r="I64" s="23"/>
      <c r="J64" s="26"/>
    </row>
    <row r="65" spans="1:10" ht="24.75" customHeight="1" x14ac:dyDescent="0.25">
      <c r="A65" s="23"/>
      <c r="B65" s="96"/>
      <c r="C65" s="71"/>
      <c r="D65" s="97" t="s">
        <v>56</v>
      </c>
      <c r="E65" s="98" t="s">
        <v>302</v>
      </c>
      <c r="F65" s="98" t="s">
        <v>303</v>
      </c>
      <c r="G65" s="71"/>
      <c r="H65" s="71"/>
      <c r="I65" s="71"/>
      <c r="J65" s="94">
        <f>SUM(J66:J68)</f>
        <v>0</v>
      </c>
    </row>
    <row r="66" spans="1:10" x14ac:dyDescent="0.25">
      <c r="A66" s="23"/>
      <c r="B66" s="95"/>
      <c r="C66" s="77" t="s">
        <v>70</v>
      </c>
      <c r="D66" s="77" t="s">
        <v>60</v>
      </c>
      <c r="E66" s="78" t="s">
        <v>304</v>
      </c>
      <c r="F66" s="79" t="s">
        <v>305</v>
      </c>
      <c r="G66" s="80" t="s">
        <v>298</v>
      </c>
      <c r="H66" s="81">
        <v>1</v>
      </c>
      <c r="I66" s="6"/>
      <c r="J66" s="82">
        <f>ROUND(I66*H66,2)</f>
        <v>0</v>
      </c>
    </row>
    <row r="67" spans="1:10" x14ac:dyDescent="0.25">
      <c r="A67" s="23"/>
      <c r="B67" s="95"/>
      <c r="C67" s="23"/>
      <c r="D67" s="99" t="s">
        <v>72</v>
      </c>
      <c r="E67" s="23"/>
      <c r="F67" s="100" t="s">
        <v>306</v>
      </c>
      <c r="G67" s="23"/>
      <c r="H67" s="23"/>
      <c r="I67" s="23"/>
      <c r="J67" s="26"/>
    </row>
    <row r="68" spans="1:10" x14ac:dyDescent="0.25">
      <c r="B68" s="95"/>
      <c r="C68" s="77" t="s">
        <v>74</v>
      </c>
      <c r="D68" s="77" t="s">
        <v>60</v>
      </c>
      <c r="E68" s="78" t="s">
        <v>307</v>
      </c>
      <c r="F68" s="79" t="s">
        <v>308</v>
      </c>
      <c r="G68" s="80" t="s">
        <v>63</v>
      </c>
      <c r="H68" s="81">
        <v>1</v>
      </c>
      <c r="I68" s="6"/>
      <c r="J68" s="82">
        <f>ROUND(I68*H68,2)</f>
        <v>0</v>
      </c>
    </row>
    <row r="69" spans="1:10" x14ac:dyDescent="0.25">
      <c r="B69" s="95"/>
      <c r="C69" s="23"/>
      <c r="D69" s="99" t="s">
        <v>72</v>
      </c>
      <c r="E69" s="23"/>
      <c r="F69" s="100" t="s">
        <v>309</v>
      </c>
      <c r="G69" s="23"/>
      <c r="H69" s="23"/>
      <c r="I69" s="23"/>
      <c r="J69" s="26"/>
    </row>
    <row r="70" spans="1:10" x14ac:dyDescent="0.25">
      <c r="B70" s="96"/>
      <c r="C70" s="71"/>
      <c r="D70" s="97" t="s">
        <v>56</v>
      </c>
      <c r="E70" s="98" t="s">
        <v>310</v>
      </c>
      <c r="F70" s="98" t="s">
        <v>311</v>
      </c>
      <c r="G70" s="71"/>
      <c r="H70" s="71"/>
      <c r="I70" s="71"/>
      <c r="J70" s="94">
        <f>SUM(J71:J82)</f>
        <v>0</v>
      </c>
    </row>
    <row r="71" spans="1:10" ht="24" x14ac:dyDescent="0.25">
      <c r="B71" s="95"/>
      <c r="C71" s="77" t="s">
        <v>76</v>
      </c>
      <c r="D71" s="77" t="s">
        <v>60</v>
      </c>
      <c r="E71" s="78" t="s">
        <v>417</v>
      </c>
      <c r="F71" s="79" t="s">
        <v>418</v>
      </c>
      <c r="G71" s="80" t="s">
        <v>63</v>
      </c>
      <c r="H71" s="81">
        <v>1</v>
      </c>
      <c r="I71" s="6"/>
      <c r="J71" s="82">
        <f t="shared" ref="J71:J80" si="0">ROUND(I71*H71,2)</f>
        <v>0</v>
      </c>
    </row>
    <row r="72" spans="1:10" x14ac:dyDescent="0.25">
      <c r="B72" s="95"/>
      <c r="C72" s="77" t="s">
        <v>79</v>
      </c>
      <c r="D72" s="77" t="s">
        <v>60</v>
      </c>
      <c r="E72" s="78" t="s">
        <v>419</v>
      </c>
      <c r="F72" s="79" t="s">
        <v>420</v>
      </c>
      <c r="G72" s="80" t="s">
        <v>63</v>
      </c>
      <c r="H72" s="81">
        <v>1</v>
      </c>
      <c r="I72" s="6"/>
      <c r="J72" s="82">
        <f t="shared" si="0"/>
        <v>0</v>
      </c>
    </row>
    <row r="73" spans="1:10" x14ac:dyDescent="0.25">
      <c r="B73" s="95"/>
      <c r="C73" s="77" t="s">
        <v>83</v>
      </c>
      <c r="D73" s="77" t="s">
        <v>60</v>
      </c>
      <c r="E73" s="78" t="s">
        <v>312</v>
      </c>
      <c r="F73" s="79" t="s">
        <v>313</v>
      </c>
      <c r="G73" s="80" t="s">
        <v>63</v>
      </c>
      <c r="H73" s="81">
        <v>1</v>
      </c>
      <c r="I73" s="6"/>
      <c r="J73" s="82">
        <f t="shared" si="0"/>
        <v>0</v>
      </c>
    </row>
    <row r="74" spans="1:10" x14ac:dyDescent="0.25">
      <c r="B74" s="95"/>
      <c r="C74" s="77" t="s">
        <v>84</v>
      </c>
      <c r="D74" s="77" t="s">
        <v>60</v>
      </c>
      <c r="E74" s="78" t="s">
        <v>314</v>
      </c>
      <c r="F74" s="79" t="s">
        <v>315</v>
      </c>
      <c r="G74" s="80" t="s">
        <v>63</v>
      </c>
      <c r="H74" s="81">
        <v>1</v>
      </c>
      <c r="I74" s="6"/>
      <c r="J74" s="82">
        <f t="shared" si="0"/>
        <v>0</v>
      </c>
    </row>
    <row r="75" spans="1:10" ht="24" x14ac:dyDescent="0.25">
      <c r="B75" s="95"/>
      <c r="C75" s="77" t="s">
        <v>87</v>
      </c>
      <c r="D75" s="77" t="s">
        <v>60</v>
      </c>
      <c r="E75" s="78" t="s">
        <v>316</v>
      </c>
      <c r="F75" s="79" t="s">
        <v>317</v>
      </c>
      <c r="G75" s="80" t="s">
        <v>63</v>
      </c>
      <c r="H75" s="81">
        <v>1</v>
      </c>
      <c r="I75" s="6"/>
      <c r="J75" s="82">
        <f t="shared" si="0"/>
        <v>0</v>
      </c>
    </row>
    <row r="76" spans="1:10" ht="36" x14ac:dyDescent="0.25">
      <c r="B76" s="95"/>
      <c r="C76" s="77" t="s">
        <v>90</v>
      </c>
      <c r="D76" s="77" t="s">
        <v>60</v>
      </c>
      <c r="E76" s="78" t="s">
        <v>318</v>
      </c>
      <c r="F76" s="79" t="s">
        <v>319</v>
      </c>
      <c r="G76" s="80" t="s">
        <v>63</v>
      </c>
      <c r="H76" s="81">
        <v>1</v>
      </c>
      <c r="I76" s="6"/>
      <c r="J76" s="82">
        <f t="shared" si="0"/>
        <v>0</v>
      </c>
    </row>
    <row r="77" spans="1:10" ht="36" x14ac:dyDescent="0.25">
      <c r="B77" s="95"/>
      <c r="C77" s="77" t="s">
        <v>93</v>
      </c>
      <c r="D77" s="77" t="s">
        <v>60</v>
      </c>
      <c r="E77" s="78" t="s">
        <v>320</v>
      </c>
      <c r="F77" s="79" t="s">
        <v>321</v>
      </c>
      <c r="G77" s="80" t="s">
        <v>63</v>
      </c>
      <c r="H77" s="81">
        <v>1</v>
      </c>
      <c r="I77" s="6"/>
      <c r="J77" s="82">
        <f t="shared" si="0"/>
        <v>0</v>
      </c>
    </row>
    <row r="78" spans="1:10" ht="24" x14ac:dyDescent="0.25">
      <c r="B78" s="95"/>
      <c r="C78" s="77" t="s">
        <v>97</v>
      </c>
      <c r="D78" s="77" t="s">
        <v>60</v>
      </c>
      <c r="E78" s="78" t="s">
        <v>87</v>
      </c>
      <c r="F78" s="79" t="s">
        <v>421</v>
      </c>
      <c r="G78" s="80" t="s">
        <v>63</v>
      </c>
      <c r="H78" s="81">
        <v>1</v>
      </c>
      <c r="I78" s="6"/>
      <c r="J78" s="82">
        <f t="shared" si="0"/>
        <v>0</v>
      </c>
    </row>
    <row r="79" spans="1:10" ht="24" x14ac:dyDescent="0.25">
      <c r="B79" s="95"/>
      <c r="C79" s="77" t="s">
        <v>100</v>
      </c>
      <c r="D79" s="77" t="s">
        <v>60</v>
      </c>
      <c r="E79" s="78" t="s">
        <v>422</v>
      </c>
      <c r="F79" s="79" t="s">
        <v>423</v>
      </c>
      <c r="G79" s="80" t="s">
        <v>322</v>
      </c>
      <c r="H79" s="81">
        <v>10</v>
      </c>
      <c r="I79" s="6"/>
      <c r="J79" s="82">
        <f t="shared" si="0"/>
        <v>0</v>
      </c>
    </row>
    <row r="80" spans="1:10" x14ac:dyDescent="0.25">
      <c r="B80" s="95"/>
      <c r="C80" s="77" t="s">
        <v>104</v>
      </c>
      <c r="D80" s="77" t="s">
        <v>60</v>
      </c>
      <c r="E80" s="78" t="s">
        <v>424</v>
      </c>
      <c r="F80" s="79" t="s">
        <v>425</v>
      </c>
      <c r="G80" s="80" t="s">
        <v>63</v>
      </c>
      <c r="H80" s="81">
        <v>1</v>
      </c>
      <c r="I80" s="6"/>
      <c r="J80" s="82">
        <f t="shared" si="0"/>
        <v>0</v>
      </c>
    </row>
    <row r="81" spans="2:10" x14ac:dyDescent="0.25">
      <c r="B81" s="95"/>
      <c r="C81" s="23"/>
      <c r="D81" s="99" t="s">
        <v>72</v>
      </c>
      <c r="E81" s="23"/>
      <c r="F81" s="100" t="s">
        <v>426</v>
      </c>
      <c r="G81" s="23"/>
      <c r="H81" s="23"/>
      <c r="I81" s="23"/>
      <c r="J81" s="26"/>
    </row>
    <row r="82" spans="2:10" ht="24" x14ac:dyDescent="0.25">
      <c r="B82" s="95"/>
      <c r="C82" s="77" t="s">
        <v>107</v>
      </c>
      <c r="D82" s="77" t="s">
        <v>60</v>
      </c>
      <c r="E82" s="78" t="s">
        <v>323</v>
      </c>
      <c r="F82" s="79" t="s">
        <v>324</v>
      </c>
      <c r="G82" s="80" t="s">
        <v>63</v>
      </c>
      <c r="H82" s="81">
        <v>1</v>
      </c>
      <c r="I82" s="6"/>
      <c r="J82" s="82">
        <f>ROUND(I82*H82,2)</f>
        <v>0</v>
      </c>
    </row>
    <row r="83" spans="2:10" x14ac:dyDescent="0.25">
      <c r="B83" s="102"/>
      <c r="C83" s="103"/>
      <c r="D83" s="103"/>
      <c r="E83" s="103"/>
      <c r="F83" s="103"/>
      <c r="G83" s="103"/>
      <c r="H83" s="103"/>
      <c r="I83" s="103"/>
      <c r="J83" s="104"/>
    </row>
  </sheetData>
  <sheetProtection algorithmName="SHA-512" hashValue="DUczBMTT2DPSsaVpkOf+ySVqcgnuuUcwX/MSZuAjTDJDOWNfhnWefDIOK2gn3vrw2CZdROAIHCpOS1TqlprjcA==" saltValue="XU21G/l2Vo1s/kbCmEqgjA==" spinCount="100000" sheet="1" objects="1" scenarios="1"/>
  <autoFilter ref="C54:J66" xr:uid="{3976EE8F-F6BE-42B7-96AB-137A514902CC}"/>
  <mergeCells count="6">
    <mergeCell ref="E47:H47"/>
    <mergeCell ref="E7:H7"/>
    <mergeCell ref="E9:H9"/>
    <mergeCell ref="E18:H18"/>
    <mergeCell ref="E27:H27"/>
    <mergeCell ref="E45:H45"/>
  </mergeCells>
  <hyperlinks>
    <hyperlink ref="F59" r:id="rId1" xr:uid="{4663021D-E819-48DF-9B60-EC9DFBC34FC3}"/>
    <hyperlink ref="F61" r:id="rId2" xr:uid="{DD5B2548-2812-4EE0-84AB-11C788BA2868}"/>
    <hyperlink ref="F64" r:id="rId3" xr:uid="{EB4F1ED4-70D6-45EC-8709-B46681CC63F3}"/>
    <hyperlink ref="F67" r:id="rId4" xr:uid="{44DF6B0E-1D9A-4DB8-B820-49CC0E3E0B43}"/>
    <hyperlink ref="F69" r:id="rId5" xr:uid="{43D39F8E-069C-4DFA-AC20-05E736739C97}"/>
    <hyperlink ref="F81" r:id="rId6" xr:uid="{FE9463FB-67D1-4853-8DD0-22F917CDF727}"/>
  </hyperlinks>
  <pageMargins left="0.7" right="0.7" top="0.78740157499999996" bottom="0.78740157499999996" header="0.3" footer="0.3"/>
  <pageSetup paperSize="9" scale="61" orientation="portrait"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C4158-7EB3-4E3B-BCAB-E5EF40805F53}">
  <dimension ref="A3:J67"/>
  <sheetViews>
    <sheetView showGridLines="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C4" s="17"/>
      <c r="D4" s="18" t="s">
        <v>46</v>
      </c>
      <c r="E4" s="17"/>
      <c r="F4" s="17"/>
      <c r="G4" s="17"/>
      <c r="H4" s="17"/>
      <c r="I4" s="17"/>
      <c r="J4" s="19"/>
    </row>
    <row r="5" spans="1:10" x14ac:dyDescent="0.25">
      <c r="B5" s="16"/>
      <c r="C5" s="17"/>
      <c r="D5" s="17"/>
      <c r="E5" s="17"/>
      <c r="F5" s="17"/>
      <c r="G5" s="17"/>
      <c r="H5" s="17"/>
      <c r="I5" s="17"/>
      <c r="J5" s="19"/>
    </row>
    <row r="6" spans="1:10" x14ac:dyDescent="0.25">
      <c r="B6" s="16"/>
      <c r="C6" s="17"/>
      <c r="D6" s="20" t="s">
        <v>3</v>
      </c>
      <c r="E6" s="17"/>
      <c r="F6" s="17"/>
      <c r="G6" s="17"/>
      <c r="H6" s="17"/>
      <c r="I6" s="17"/>
      <c r="J6" s="19"/>
    </row>
    <row r="7" spans="1:10" ht="30.75" customHeight="1" x14ac:dyDescent="0.25">
      <c r="B7" s="16"/>
      <c r="C7" s="17"/>
      <c r="D7" s="17"/>
      <c r="E7" s="21" t="str">
        <f>'Rekapitulace stavby'!K5</f>
        <v>VŠE Praha - Stavební úpravy stávajících suterénních prostor v sekci B a C - Elektrotechnika</v>
      </c>
      <c r="F7" s="22"/>
      <c r="G7" s="22"/>
      <c r="H7" s="22"/>
      <c r="I7" s="17"/>
      <c r="J7" s="19"/>
    </row>
    <row r="8" spans="1:10" x14ac:dyDescent="0.25">
      <c r="A8" s="23"/>
      <c r="B8" s="24"/>
      <c r="C8" s="25"/>
      <c r="D8" s="20" t="s">
        <v>47</v>
      </c>
      <c r="E8" s="25"/>
      <c r="F8" s="25"/>
      <c r="G8" s="25"/>
      <c r="H8" s="25"/>
      <c r="I8" s="25"/>
      <c r="J8" s="26"/>
    </row>
    <row r="9" spans="1:10" ht="15" customHeight="1" x14ac:dyDescent="0.25">
      <c r="A9" s="23"/>
      <c r="B9" s="24"/>
      <c r="C9" s="25"/>
      <c r="D9" s="25"/>
      <c r="E9" s="105" t="s">
        <v>325</v>
      </c>
      <c r="F9" s="106"/>
      <c r="G9" s="106"/>
      <c r="H9" s="106"/>
      <c r="I9" s="25"/>
      <c r="J9" s="26"/>
    </row>
    <row r="10" spans="1:10" x14ac:dyDescent="0.25">
      <c r="A10" s="23"/>
      <c r="B10" s="24"/>
      <c r="C10" s="25"/>
      <c r="D10" s="25"/>
      <c r="E10" s="25"/>
      <c r="F10" s="25"/>
      <c r="G10" s="25"/>
      <c r="H10" s="25"/>
      <c r="I10" s="25"/>
      <c r="J10" s="26"/>
    </row>
    <row r="11" spans="1:10" x14ac:dyDescent="0.25">
      <c r="A11" s="23"/>
      <c r="B11" s="24"/>
      <c r="C11" s="25"/>
      <c r="D11" s="20" t="s">
        <v>4</v>
      </c>
      <c r="E11" s="25"/>
      <c r="F11" s="29" t="s">
        <v>5</v>
      </c>
      <c r="G11" s="25"/>
      <c r="H11" s="25"/>
      <c r="I11" s="20" t="s">
        <v>6</v>
      </c>
      <c r="J11" s="30" t="s">
        <v>5</v>
      </c>
    </row>
    <row r="12" spans="1:10" x14ac:dyDescent="0.25">
      <c r="A12" s="23"/>
      <c r="B12" s="24"/>
      <c r="C12" s="25"/>
      <c r="D12" s="20" t="s">
        <v>7</v>
      </c>
      <c r="E12" s="25"/>
      <c r="F12" s="29" t="s">
        <v>8</v>
      </c>
      <c r="G12" s="25"/>
      <c r="H12" s="25"/>
      <c r="I12" s="20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5"/>
      <c r="D13" s="25"/>
      <c r="E13" s="25"/>
      <c r="F13" s="25"/>
      <c r="G13" s="25"/>
      <c r="H13" s="25"/>
      <c r="I13" s="25"/>
      <c r="J13" s="26"/>
    </row>
    <row r="14" spans="1:10" x14ac:dyDescent="0.25">
      <c r="A14" s="23"/>
      <c r="B14" s="24"/>
      <c r="C14" s="25"/>
      <c r="D14" s="20" t="s">
        <v>10</v>
      </c>
      <c r="E14" s="25"/>
      <c r="F14" s="25"/>
      <c r="G14" s="25"/>
      <c r="H14" s="25"/>
      <c r="I14" s="20" t="s">
        <v>11</v>
      </c>
      <c r="J14" s="30" t="s">
        <v>5</v>
      </c>
    </row>
    <row r="15" spans="1:10" x14ac:dyDescent="0.25">
      <c r="A15" s="23"/>
      <c r="B15" s="24"/>
      <c r="C15" s="25"/>
      <c r="D15" s="25"/>
      <c r="E15" s="29" t="s">
        <v>8</v>
      </c>
      <c r="F15" s="25"/>
      <c r="G15" s="25"/>
      <c r="H15" s="25"/>
      <c r="I15" s="20" t="s">
        <v>12</v>
      </c>
      <c r="J15" s="30" t="s">
        <v>5</v>
      </c>
    </row>
    <row r="16" spans="1:10" x14ac:dyDescent="0.25">
      <c r="A16" s="23"/>
      <c r="B16" s="24"/>
      <c r="C16" s="25"/>
      <c r="D16" s="25"/>
      <c r="E16" s="25"/>
      <c r="F16" s="25"/>
      <c r="G16" s="25"/>
      <c r="H16" s="25"/>
      <c r="I16" s="25"/>
      <c r="J16" s="26"/>
    </row>
    <row r="17" spans="1:10" x14ac:dyDescent="0.25">
      <c r="A17" s="23"/>
      <c r="B17" s="24"/>
      <c r="C17" s="25"/>
      <c r="D17" s="20" t="s">
        <v>13</v>
      </c>
      <c r="E17" s="25"/>
      <c r="F17" s="25"/>
      <c r="G17" s="25"/>
      <c r="H17" s="25"/>
      <c r="I17" s="20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5"/>
      <c r="D18" s="25"/>
      <c r="E18" s="91" t="str">
        <f>'Rekapitulace stavby'!E13</f>
        <v>Vyplň údaj</v>
      </c>
      <c r="F18" s="92"/>
      <c r="G18" s="92"/>
      <c r="H18" s="92"/>
      <c r="I18" s="20" t="s">
        <v>12</v>
      </c>
      <c r="J18" s="33" t="str">
        <f>'Rekapitulace stavby'!AN13</f>
        <v>Vyplň údaj</v>
      </c>
    </row>
    <row r="19" spans="1:10" x14ac:dyDescent="0.25">
      <c r="A19" s="23"/>
      <c r="B19" s="24"/>
      <c r="C19" s="25"/>
      <c r="D19" s="25"/>
      <c r="E19" s="25"/>
      <c r="F19" s="25"/>
      <c r="G19" s="25"/>
      <c r="H19" s="25"/>
      <c r="I19" s="25"/>
      <c r="J19" s="26"/>
    </row>
    <row r="20" spans="1:10" x14ac:dyDescent="0.25">
      <c r="A20" s="23"/>
      <c r="B20" s="24"/>
      <c r="C20" s="25"/>
      <c r="D20" s="20" t="s">
        <v>15</v>
      </c>
      <c r="E20" s="25"/>
      <c r="F20" s="25"/>
      <c r="G20" s="25"/>
      <c r="H20" s="25"/>
      <c r="I20" s="20" t="s">
        <v>11</v>
      </c>
      <c r="J20" s="30" t="s">
        <v>5</v>
      </c>
    </row>
    <row r="21" spans="1:10" x14ac:dyDescent="0.25">
      <c r="A21" s="23"/>
      <c r="B21" s="24"/>
      <c r="C21" s="25"/>
      <c r="D21" s="25"/>
      <c r="E21" s="29" t="s">
        <v>8</v>
      </c>
      <c r="F21" s="25"/>
      <c r="G21" s="25"/>
      <c r="H21" s="25"/>
      <c r="I21" s="20" t="s">
        <v>12</v>
      </c>
      <c r="J21" s="30" t="s">
        <v>5</v>
      </c>
    </row>
    <row r="22" spans="1:10" x14ac:dyDescent="0.25">
      <c r="A22" s="23"/>
      <c r="B22" s="24"/>
      <c r="C22" s="25"/>
      <c r="D22" s="25"/>
      <c r="E22" s="25"/>
      <c r="F22" s="25"/>
      <c r="G22" s="25"/>
      <c r="H22" s="25"/>
      <c r="I22" s="25"/>
      <c r="J22" s="26"/>
    </row>
    <row r="23" spans="1:10" x14ac:dyDescent="0.25">
      <c r="A23" s="23"/>
      <c r="B23" s="24"/>
      <c r="C23" s="25"/>
      <c r="D23" s="20" t="s">
        <v>16</v>
      </c>
      <c r="E23" s="25"/>
      <c r="F23" s="25"/>
      <c r="G23" s="25"/>
      <c r="H23" s="25"/>
      <c r="I23" s="20" t="s">
        <v>11</v>
      </c>
      <c r="J23" s="30" t="s">
        <v>5</v>
      </c>
    </row>
    <row r="24" spans="1:10" x14ac:dyDescent="0.25">
      <c r="A24" s="23"/>
      <c r="B24" s="24"/>
      <c r="C24" s="25"/>
      <c r="D24" s="25"/>
      <c r="E24" s="29" t="s">
        <v>8</v>
      </c>
      <c r="F24" s="25"/>
      <c r="G24" s="25"/>
      <c r="H24" s="25"/>
      <c r="I24" s="20" t="s">
        <v>12</v>
      </c>
      <c r="J24" s="30" t="s">
        <v>5</v>
      </c>
    </row>
    <row r="25" spans="1:10" x14ac:dyDescent="0.25">
      <c r="A25" s="23"/>
      <c r="B25" s="24"/>
      <c r="C25" s="25"/>
      <c r="D25" s="25"/>
      <c r="E25" s="25"/>
      <c r="F25" s="25"/>
      <c r="G25" s="25"/>
      <c r="H25" s="25"/>
      <c r="I25" s="25"/>
      <c r="J25" s="26"/>
    </row>
    <row r="26" spans="1:10" x14ac:dyDescent="0.25">
      <c r="A26" s="23"/>
      <c r="B26" s="24"/>
      <c r="C26" s="25"/>
      <c r="D26" s="20" t="s">
        <v>17</v>
      </c>
      <c r="E26" s="25"/>
      <c r="F26" s="25"/>
      <c r="G26" s="25"/>
      <c r="H26" s="25"/>
      <c r="I26" s="25"/>
      <c r="J26" s="26"/>
    </row>
    <row r="27" spans="1:10" x14ac:dyDescent="0.25">
      <c r="A27" s="36"/>
      <c r="B27" s="37"/>
      <c r="C27" s="38"/>
      <c r="D27" s="38"/>
      <c r="E27" s="39" t="s">
        <v>5</v>
      </c>
      <c r="F27" s="39"/>
      <c r="G27" s="39"/>
      <c r="H27" s="39"/>
      <c r="I27" s="38"/>
      <c r="J27" s="40"/>
    </row>
    <row r="28" spans="1:10" x14ac:dyDescent="0.25">
      <c r="A28" s="23"/>
      <c r="B28" s="24"/>
      <c r="C28" s="25"/>
      <c r="D28" s="25"/>
      <c r="E28" s="25"/>
      <c r="F28" s="25"/>
      <c r="G28" s="25"/>
      <c r="H28" s="25"/>
      <c r="I28" s="25"/>
      <c r="J28" s="26"/>
    </row>
    <row r="29" spans="1:10" x14ac:dyDescent="0.25">
      <c r="A29" s="23"/>
      <c r="B29" s="24"/>
      <c r="C29" s="25"/>
      <c r="D29" s="41"/>
      <c r="E29" s="41"/>
      <c r="F29" s="41"/>
      <c r="G29" s="41"/>
      <c r="H29" s="41"/>
      <c r="I29" s="41"/>
      <c r="J29" s="42"/>
    </row>
    <row r="30" spans="1:10" ht="15.75" x14ac:dyDescent="0.25">
      <c r="A30" s="23"/>
      <c r="B30" s="24"/>
      <c r="C30" s="25"/>
      <c r="D30" s="43" t="s">
        <v>19</v>
      </c>
      <c r="E30" s="25"/>
      <c r="F30" s="25"/>
      <c r="G30" s="25"/>
      <c r="H30" s="25"/>
      <c r="I30" s="25"/>
      <c r="J30" s="44">
        <f>F33</f>
        <v>0</v>
      </c>
    </row>
    <row r="31" spans="1:10" x14ac:dyDescent="0.25">
      <c r="A31" s="23"/>
      <c r="B31" s="24"/>
      <c r="C31" s="25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5"/>
      <c r="D32" s="25"/>
      <c r="E32" s="25"/>
      <c r="F32" s="45" t="s">
        <v>21</v>
      </c>
      <c r="G32" s="25"/>
      <c r="H32" s="25"/>
      <c r="I32" s="45" t="s">
        <v>20</v>
      </c>
      <c r="J32" s="46" t="s">
        <v>22</v>
      </c>
    </row>
    <row r="33" spans="1:10" x14ac:dyDescent="0.25">
      <c r="A33" s="23"/>
      <c r="B33" s="24"/>
      <c r="C33" s="25"/>
      <c r="D33" s="47" t="s">
        <v>23</v>
      </c>
      <c r="E33" s="20" t="s">
        <v>24</v>
      </c>
      <c r="F33" s="48">
        <f>J55</f>
        <v>0</v>
      </c>
      <c r="G33" s="25"/>
      <c r="H33" s="25"/>
      <c r="I33" s="49">
        <v>0.21</v>
      </c>
      <c r="J33" s="50">
        <f>I33*F33</f>
        <v>0</v>
      </c>
    </row>
    <row r="34" spans="1:10" x14ac:dyDescent="0.25">
      <c r="A34" s="23"/>
      <c r="B34" s="24"/>
      <c r="C34" s="25"/>
      <c r="D34" s="25"/>
      <c r="E34" s="20" t="s">
        <v>25</v>
      </c>
      <c r="F34" s="48">
        <v>0</v>
      </c>
      <c r="G34" s="25"/>
      <c r="H34" s="25"/>
      <c r="I34" s="49">
        <v>0.15</v>
      </c>
      <c r="J34" s="50">
        <v>0</v>
      </c>
    </row>
    <row r="35" spans="1:10" x14ac:dyDescent="0.25">
      <c r="A35" s="23"/>
      <c r="B35" s="24"/>
      <c r="C35" s="25"/>
      <c r="D35" s="25"/>
      <c r="E35" s="25"/>
      <c r="F35" s="25"/>
      <c r="G35" s="25"/>
      <c r="H35" s="25"/>
      <c r="I35" s="25"/>
      <c r="J35" s="26"/>
    </row>
    <row r="36" spans="1:10" ht="15.75" x14ac:dyDescent="0.25">
      <c r="A36" s="23"/>
      <c r="B36" s="24"/>
      <c r="C36" s="51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J30+J33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8" t="s">
        <v>49</v>
      </c>
      <c r="D42" s="25"/>
      <c r="E42" s="25"/>
      <c r="F42" s="25"/>
      <c r="G42" s="25"/>
      <c r="H42" s="25"/>
      <c r="I42" s="25"/>
      <c r="J42" s="26"/>
    </row>
    <row r="43" spans="1:10" x14ac:dyDescent="0.25">
      <c r="A43" s="23"/>
      <c r="B43" s="24"/>
      <c r="C43" s="25"/>
      <c r="D43" s="25"/>
      <c r="E43" s="25"/>
      <c r="F43" s="25"/>
      <c r="G43" s="25"/>
      <c r="H43" s="25"/>
      <c r="I43" s="25"/>
      <c r="J43" s="26"/>
    </row>
    <row r="44" spans="1:10" x14ac:dyDescent="0.25">
      <c r="A44" s="23"/>
      <c r="B44" s="24"/>
      <c r="C44" s="20" t="s">
        <v>3</v>
      </c>
      <c r="D44" s="25"/>
      <c r="E44" s="25"/>
      <c r="F44" s="25"/>
      <c r="G44" s="25"/>
      <c r="H44" s="25"/>
      <c r="I44" s="25"/>
      <c r="J44" s="26"/>
    </row>
    <row r="45" spans="1:10" ht="24.75" customHeight="1" x14ac:dyDescent="0.25">
      <c r="A45" s="23"/>
      <c r="B45" s="24"/>
      <c r="C45" s="25"/>
      <c r="D45" s="25"/>
      <c r="E45" s="21" t="str">
        <f>'Rekapitulace stavby'!K5</f>
        <v>VŠE Praha - Stavební úpravy stávajících suterénních prostor v sekci B a C - Elektrotechnika</v>
      </c>
      <c r="F45" s="22"/>
      <c r="G45" s="22"/>
      <c r="H45" s="22"/>
      <c r="I45" s="25"/>
      <c r="J45" s="26"/>
    </row>
    <row r="46" spans="1:10" x14ac:dyDescent="0.25">
      <c r="A46" s="23"/>
      <c r="B46" s="24"/>
      <c r="C46" s="20" t="s">
        <v>47</v>
      </c>
      <c r="D46" s="25"/>
      <c r="E46" s="25"/>
      <c r="F46" s="25"/>
      <c r="G46" s="25"/>
      <c r="H46" s="25"/>
      <c r="I46" s="25"/>
      <c r="J46" s="26"/>
    </row>
    <row r="47" spans="1:10" ht="15" customHeight="1" x14ac:dyDescent="0.25">
      <c r="A47" s="23"/>
      <c r="B47" s="24"/>
      <c r="C47" s="25"/>
      <c r="D47" s="25"/>
      <c r="E47" s="105" t="s">
        <v>325</v>
      </c>
      <c r="F47" s="106"/>
      <c r="G47" s="106"/>
      <c r="H47" s="106"/>
      <c r="I47" s="25"/>
      <c r="J47" s="26"/>
    </row>
    <row r="48" spans="1:10" x14ac:dyDescent="0.25">
      <c r="A48" s="23"/>
      <c r="B48" s="24"/>
      <c r="C48" s="25"/>
      <c r="D48" s="25"/>
      <c r="E48" s="25"/>
      <c r="F48" s="25"/>
      <c r="G48" s="25"/>
      <c r="H48" s="25"/>
      <c r="I48" s="25"/>
      <c r="J48" s="26"/>
    </row>
    <row r="49" spans="1:10" x14ac:dyDescent="0.25">
      <c r="A49" s="23"/>
      <c r="B49" s="24"/>
      <c r="C49" s="20" t="s">
        <v>7</v>
      </c>
      <c r="D49" s="25"/>
      <c r="E49" s="25"/>
      <c r="F49" s="29" t="s">
        <v>8</v>
      </c>
      <c r="G49" s="25"/>
      <c r="H49" s="25"/>
      <c r="I49" s="20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5"/>
      <c r="D50" s="25"/>
      <c r="E50" s="25"/>
      <c r="F50" s="25"/>
      <c r="G50" s="25"/>
      <c r="H50" s="25"/>
      <c r="I50" s="25"/>
      <c r="J50" s="26"/>
    </row>
    <row r="51" spans="1:10" x14ac:dyDescent="0.25">
      <c r="A51" s="23"/>
      <c r="B51" s="24"/>
      <c r="C51" s="20" t="s">
        <v>10</v>
      </c>
      <c r="D51" s="25"/>
      <c r="E51" s="25"/>
      <c r="F51" s="29" t="s">
        <v>8</v>
      </c>
      <c r="G51" s="25"/>
      <c r="H51" s="25"/>
      <c r="I51" s="20" t="s">
        <v>15</v>
      </c>
      <c r="J51" s="63" t="s">
        <v>8</v>
      </c>
    </row>
    <row r="52" spans="1:10" x14ac:dyDescent="0.25">
      <c r="A52" s="23"/>
      <c r="B52" s="24"/>
      <c r="C52" s="20" t="s">
        <v>13</v>
      </c>
      <c r="D52" s="25"/>
      <c r="E52" s="25"/>
      <c r="F52" s="29" t="str">
        <f>IF(E18="","",E18)</f>
        <v>Vyplň údaj</v>
      </c>
      <c r="G52" s="25"/>
      <c r="H52" s="25"/>
      <c r="I52" s="20" t="s">
        <v>16</v>
      </c>
      <c r="J52" s="63" t="s">
        <v>8</v>
      </c>
    </row>
    <row r="53" spans="1:10" x14ac:dyDescent="0.25">
      <c r="A53" s="23"/>
      <c r="B53" s="24"/>
      <c r="C53" s="25"/>
      <c r="D53" s="25"/>
      <c r="E53" s="25"/>
      <c r="F53" s="25"/>
      <c r="G53" s="25"/>
      <c r="H53" s="25"/>
      <c r="I53" s="25"/>
      <c r="J53" s="26"/>
    </row>
    <row r="54" spans="1:10" ht="29.25" customHeight="1" x14ac:dyDescent="0.25">
      <c r="A54" s="64"/>
      <c r="B54" s="65"/>
      <c r="C54" s="107" t="s">
        <v>50</v>
      </c>
      <c r="D54" s="108" t="s">
        <v>34</v>
      </c>
      <c r="E54" s="108" t="s">
        <v>30</v>
      </c>
      <c r="F54" s="108" t="s">
        <v>31</v>
      </c>
      <c r="G54" s="108" t="s">
        <v>51</v>
      </c>
      <c r="H54" s="108" t="s">
        <v>52</v>
      </c>
      <c r="I54" s="108" t="s">
        <v>53</v>
      </c>
      <c r="J54" s="109" t="s">
        <v>54</v>
      </c>
    </row>
    <row r="55" spans="1:10" ht="15.75" x14ac:dyDescent="0.25">
      <c r="A55" s="23"/>
      <c r="B55" s="60"/>
      <c r="C55" s="110" t="s">
        <v>55</v>
      </c>
      <c r="D55" s="61"/>
      <c r="E55" s="61"/>
      <c r="F55" s="61"/>
      <c r="G55" s="61"/>
      <c r="H55" s="61"/>
      <c r="I55" s="61"/>
      <c r="J55" s="111">
        <f>J56</f>
        <v>0</v>
      </c>
    </row>
    <row r="56" spans="1:10" ht="19.5" customHeight="1" x14ac:dyDescent="0.25">
      <c r="A56" s="71"/>
      <c r="B56" s="72"/>
      <c r="C56" s="73"/>
      <c r="D56" s="74" t="s">
        <v>56</v>
      </c>
      <c r="E56" s="75" t="s">
        <v>326</v>
      </c>
      <c r="F56" s="75" t="s">
        <v>327</v>
      </c>
      <c r="G56" s="73"/>
      <c r="H56" s="73"/>
      <c r="I56" s="73"/>
      <c r="J56" s="76">
        <f>SUM(J57:J65)</f>
        <v>0</v>
      </c>
    </row>
    <row r="57" spans="1:10" ht="48" x14ac:dyDescent="0.25">
      <c r="A57" s="23"/>
      <c r="B57" s="24"/>
      <c r="C57" s="77" t="s">
        <v>59</v>
      </c>
      <c r="D57" s="77" t="s">
        <v>60</v>
      </c>
      <c r="E57" s="78" t="s">
        <v>328</v>
      </c>
      <c r="F57" s="79" t="s">
        <v>329</v>
      </c>
      <c r="G57" s="80" t="s">
        <v>63</v>
      </c>
      <c r="H57" s="81">
        <v>80</v>
      </c>
      <c r="I57" s="2"/>
      <c r="J57" s="82">
        <f>ROUND(I57*H57,2)</f>
        <v>0</v>
      </c>
    </row>
    <row r="58" spans="1:10" x14ac:dyDescent="0.25">
      <c r="A58" s="23"/>
      <c r="B58" s="24"/>
      <c r="C58" s="25"/>
      <c r="D58" s="83" t="s">
        <v>72</v>
      </c>
      <c r="E58" s="25"/>
      <c r="F58" s="112" t="s">
        <v>330</v>
      </c>
      <c r="G58" s="25"/>
      <c r="H58" s="25"/>
      <c r="I58" s="23"/>
      <c r="J58" s="26"/>
    </row>
    <row r="59" spans="1:10" ht="36" x14ac:dyDescent="0.25">
      <c r="A59" s="23"/>
      <c r="B59" s="24"/>
      <c r="C59" s="77" t="s">
        <v>64</v>
      </c>
      <c r="D59" s="77" t="s">
        <v>60</v>
      </c>
      <c r="E59" s="78" t="s">
        <v>331</v>
      </c>
      <c r="F59" s="79" t="s">
        <v>332</v>
      </c>
      <c r="G59" s="80" t="s">
        <v>71</v>
      </c>
      <c r="H59" s="81">
        <v>250</v>
      </c>
      <c r="I59" s="2"/>
      <c r="J59" s="82">
        <f>ROUND(I59*H59,2)</f>
        <v>0</v>
      </c>
    </row>
    <row r="60" spans="1:10" x14ac:dyDescent="0.25">
      <c r="A60" s="23"/>
      <c r="B60" s="24"/>
      <c r="C60" s="25"/>
      <c r="D60" s="83" t="s">
        <v>72</v>
      </c>
      <c r="E60" s="25"/>
      <c r="F60" s="112" t="s">
        <v>333</v>
      </c>
      <c r="G60" s="25"/>
      <c r="H60" s="25"/>
      <c r="I60" s="23"/>
      <c r="J60" s="26"/>
    </row>
    <row r="61" spans="1:10" ht="24" x14ac:dyDescent="0.25">
      <c r="A61" s="23"/>
      <c r="B61" s="24"/>
      <c r="C61" s="77" t="s">
        <v>67</v>
      </c>
      <c r="D61" s="77" t="s">
        <v>60</v>
      </c>
      <c r="E61" s="78" t="s">
        <v>334</v>
      </c>
      <c r="F61" s="79" t="s">
        <v>335</v>
      </c>
      <c r="G61" s="80" t="s">
        <v>71</v>
      </c>
      <c r="H61" s="81">
        <v>250</v>
      </c>
      <c r="I61" s="2"/>
      <c r="J61" s="82">
        <f>ROUND(I61*H61,2)</f>
        <v>0</v>
      </c>
    </row>
    <row r="62" spans="1:10" x14ac:dyDescent="0.25">
      <c r="A62" s="23"/>
      <c r="B62" s="24"/>
      <c r="C62" s="25"/>
      <c r="D62" s="83" t="s">
        <v>72</v>
      </c>
      <c r="E62" s="25"/>
      <c r="F62" s="112" t="s">
        <v>336</v>
      </c>
      <c r="G62" s="25"/>
      <c r="H62" s="25"/>
      <c r="I62" s="23"/>
      <c r="J62" s="26"/>
    </row>
    <row r="63" spans="1:10" ht="24" x14ac:dyDescent="0.25">
      <c r="A63" s="23"/>
      <c r="B63" s="24"/>
      <c r="C63" s="77" t="s">
        <v>70</v>
      </c>
      <c r="D63" s="77" t="s">
        <v>60</v>
      </c>
      <c r="E63" s="78" t="s">
        <v>337</v>
      </c>
      <c r="F63" s="79" t="s">
        <v>338</v>
      </c>
      <c r="G63" s="80" t="s">
        <v>339</v>
      </c>
      <c r="H63" s="81">
        <v>1</v>
      </c>
      <c r="I63" s="2"/>
      <c r="J63" s="82">
        <f>ROUND(I63*H63,2)</f>
        <v>0</v>
      </c>
    </row>
    <row r="64" spans="1:10" x14ac:dyDescent="0.25">
      <c r="A64" s="23"/>
      <c r="B64" s="24"/>
      <c r="C64" s="25"/>
      <c r="D64" s="83" t="s">
        <v>72</v>
      </c>
      <c r="E64" s="25"/>
      <c r="F64" s="112" t="s">
        <v>340</v>
      </c>
      <c r="G64" s="25"/>
      <c r="H64" s="25"/>
      <c r="I64" s="23"/>
      <c r="J64" s="26"/>
    </row>
    <row r="65" spans="1:10" ht="36" x14ac:dyDescent="0.25">
      <c r="A65" s="23"/>
      <c r="B65" s="24"/>
      <c r="C65" s="77" t="s">
        <v>74</v>
      </c>
      <c r="D65" s="77" t="s">
        <v>60</v>
      </c>
      <c r="E65" s="78" t="s">
        <v>341</v>
      </c>
      <c r="F65" s="79" t="s">
        <v>342</v>
      </c>
      <c r="G65" s="80" t="s">
        <v>339</v>
      </c>
      <c r="H65" s="81">
        <v>10</v>
      </c>
      <c r="I65" s="2"/>
      <c r="J65" s="82">
        <f>ROUND(I65*H65,2)</f>
        <v>0</v>
      </c>
    </row>
    <row r="66" spans="1:10" x14ac:dyDescent="0.25">
      <c r="A66" s="23"/>
      <c r="B66" s="24"/>
      <c r="C66" s="25"/>
      <c r="D66" s="83" t="s">
        <v>72</v>
      </c>
      <c r="E66" s="25"/>
      <c r="F66" s="112" t="s">
        <v>343</v>
      </c>
      <c r="G66" s="25"/>
      <c r="H66" s="25"/>
      <c r="I66" s="25"/>
      <c r="J66" s="26"/>
    </row>
    <row r="67" spans="1:10" x14ac:dyDescent="0.25">
      <c r="A67" s="23"/>
      <c r="B67" s="57"/>
      <c r="C67" s="58"/>
      <c r="D67" s="58"/>
      <c r="E67" s="58"/>
      <c r="F67" s="58"/>
      <c r="G67" s="58"/>
      <c r="H67" s="58"/>
      <c r="I67" s="58"/>
      <c r="J67" s="59"/>
    </row>
  </sheetData>
  <sheetProtection algorithmName="SHA-512" hashValue="eypzR6+QIMps2QFekl13jx3rsWiFhJg30PtB796DC70Lr0240CWe1WfF7EqAMFY0uHsLBP7ot8DqKoNwu5vU1Q==" saltValue="YHuWJ7YPImE4IGDiJ5+EQg==" spinCount="100000" sheet="1" objects="1" scenarios="1"/>
  <autoFilter ref="C54:J67" xr:uid="{3976EE8F-F6BE-42B7-96AB-137A514902CC}"/>
  <mergeCells count="6">
    <mergeCell ref="E47:H47"/>
    <mergeCell ref="E7:H7"/>
    <mergeCell ref="E9:H9"/>
    <mergeCell ref="E18:H18"/>
    <mergeCell ref="E27:H27"/>
    <mergeCell ref="E45:H45"/>
  </mergeCells>
  <hyperlinks>
    <hyperlink ref="F58" r:id="rId1" xr:uid="{54AE1C25-D0EF-4368-AEC0-4FE38D0EEA37}"/>
    <hyperlink ref="F60" r:id="rId2" xr:uid="{D4383AD4-0B9C-4FBB-8DF5-44E8A23E0495}"/>
    <hyperlink ref="F62" r:id="rId3" xr:uid="{FAB3D8B2-E444-4373-BE14-5A59A451F136}"/>
    <hyperlink ref="F64" r:id="rId4" xr:uid="{FE60348E-D30A-4A94-AB26-49C73168B2F5}"/>
    <hyperlink ref="F66" r:id="rId5" xr:uid="{F86BAD4A-ED2C-44B1-8E3B-97CAF50B0C15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240C4-2724-4B2B-9B78-71822CECBB92}">
  <dimension ref="A3:J70"/>
  <sheetViews>
    <sheetView showGridLines="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D4" s="113" t="s">
        <v>46</v>
      </c>
      <c r="J4" s="19"/>
    </row>
    <row r="5" spans="1:10" x14ac:dyDescent="0.25">
      <c r="B5" s="16"/>
      <c r="J5" s="19"/>
    </row>
    <row r="6" spans="1:10" x14ac:dyDescent="0.25">
      <c r="B6" s="16"/>
      <c r="D6" s="114" t="s">
        <v>3</v>
      </c>
      <c r="J6" s="19"/>
    </row>
    <row r="7" spans="1:10" ht="41.25" customHeight="1" x14ac:dyDescent="0.25">
      <c r="B7" s="16"/>
      <c r="E7" s="115" t="str">
        <f>'Rekapitulace stavby'!K5</f>
        <v>VŠE Praha - Stavební úpravy stávajících suterénních prostor v sekci B a C - Elektrotechnika</v>
      </c>
      <c r="F7" s="116"/>
      <c r="G7" s="116"/>
      <c r="H7" s="116"/>
      <c r="J7" s="19"/>
    </row>
    <row r="8" spans="1:10" x14ac:dyDescent="0.25">
      <c r="A8" s="23"/>
      <c r="B8" s="24"/>
      <c r="C8" s="23"/>
      <c r="D8" s="114" t="s">
        <v>47</v>
      </c>
      <c r="E8" s="23"/>
      <c r="F8" s="23"/>
      <c r="G8" s="23"/>
      <c r="H8" s="23"/>
      <c r="I8" s="23"/>
      <c r="J8" s="26"/>
    </row>
    <row r="9" spans="1:10" x14ac:dyDescent="0.25">
      <c r="A9" s="23"/>
      <c r="B9" s="24"/>
      <c r="C9" s="23"/>
      <c r="D9" s="23"/>
      <c r="E9" s="105" t="s">
        <v>367</v>
      </c>
      <c r="F9" s="106"/>
      <c r="G9" s="106"/>
      <c r="H9" s="106"/>
      <c r="I9" s="23"/>
      <c r="J9" s="26"/>
    </row>
    <row r="10" spans="1:10" x14ac:dyDescent="0.25">
      <c r="A10" s="23"/>
      <c r="B10" s="24"/>
      <c r="C10" s="23"/>
      <c r="D10" s="23"/>
      <c r="E10" s="23"/>
      <c r="F10" s="23"/>
      <c r="G10" s="23"/>
      <c r="H10" s="23"/>
      <c r="I10" s="23"/>
      <c r="J10" s="26"/>
    </row>
    <row r="11" spans="1:10" x14ac:dyDescent="0.25">
      <c r="A11" s="23"/>
      <c r="B11" s="24"/>
      <c r="C11" s="23"/>
      <c r="D11" s="114" t="s">
        <v>4</v>
      </c>
      <c r="E11" s="23"/>
      <c r="F11" s="117" t="s">
        <v>5</v>
      </c>
      <c r="G11" s="23"/>
      <c r="H11" s="23"/>
      <c r="I11" s="114" t="s">
        <v>6</v>
      </c>
      <c r="J11" s="30" t="s">
        <v>5</v>
      </c>
    </row>
    <row r="12" spans="1:10" x14ac:dyDescent="0.25">
      <c r="A12" s="23"/>
      <c r="B12" s="24"/>
      <c r="C12" s="23"/>
      <c r="D12" s="114" t="s">
        <v>7</v>
      </c>
      <c r="E12" s="23"/>
      <c r="F12" s="117" t="s">
        <v>8</v>
      </c>
      <c r="G12" s="23"/>
      <c r="H12" s="23"/>
      <c r="I12" s="114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3"/>
      <c r="D13" s="23"/>
      <c r="E13" s="23"/>
      <c r="F13" s="23"/>
      <c r="G13" s="23"/>
      <c r="H13" s="23"/>
      <c r="I13" s="23"/>
      <c r="J13" s="26"/>
    </row>
    <row r="14" spans="1:10" x14ac:dyDescent="0.25">
      <c r="A14" s="23"/>
      <c r="B14" s="24"/>
      <c r="C14" s="23"/>
      <c r="D14" s="114" t="s">
        <v>10</v>
      </c>
      <c r="E14" s="23"/>
      <c r="F14" s="23"/>
      <c r="G14" s="23"/>
      <c r="H14" s="23"/>
      <c r="I14" s="114" t="s">
        <v>11</v>
      </c>
      <c r="J14" s="30" t="s">
        <v>5</v>
      </c>
    </row>
    <row r="15" spans="1:10" x14ac:dyDescent="0.25">
      <c r="A15" s="23"/>
      <c r="B15" s="24"/>
      <c r="C15" s="23"/>
      <c r="D15" s="23"/>
      <c r="E15" s="117" t="s">
        <v>8</v>
      </c>
      <c r="F15" s="23"/>
      <c r="G15" s="23"/>
      <c r="H15" s="23"/>
      <c r="I15" s="114" t="s">
        <v>12</v>
      </c>
      <c r="J15" s="30" t="s">
        <v>5</v>
      </c>
    </row>
    <row r="16" spans="1:10" ht="6.75" customHeight="1" x14ac:dyDescent="0.25">
      <c r="A16" s="23"/>
      <c r="B16" s="24"/>
      <c r="C16" s="23"/>
      <c r="D16" s="23"/>
      <c r="E16" s="23"/>
      <c r="F16" s="23"/>
      <c r="G16" s="23"/>
      <c r="H16" s="23"/>
      <c r="I16" s="23"/>
      <c r="J16" s="26"/>
    </row>
    <row r="17" spans="1:10" x14ac:dyDescent="0.25">
      <c r="A17" s="23"/>
      <c r="B17" s="24"/>
      <c r="C17" s="23"/>
      <c r="D17" s="114" t="s">
        <v>13</v>
      </c>
      <c r="E17" s="23"/>
      <c r="F17" s="23"/>
      <c r="G17" s="23"/>
      <c r="H17" s="23"/>
      <c r="I17" s="114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3"/>
      <c r="D18" s="23"/>
      <c r="E18" s="91" t="str">
        <f>'Rekapitulace stavby'!E13</f>
        <v>Vyplň údaj</v>
      </c>
      <c r="F18" s="92"/>
      <c r="G18" s="92"/>
      <c r="H18" s="92"/>
      <c r="I18" s="114" t="s">
        <v>12</v>
      </c>
      <c r="J18" s="33" t="str">
        <f>'Rekapitulace stavby'!AN13</f>
        <v>Vyplň údaj</v>
      </c>
    </row>
    <row r="19" spans="1:10" ht="6.75" customHeight="1" x14ac:dyDescent="0.25">
      <c r="A19" s="23"/>
      <c r="B19" s="24"/>
      <c r="C19" s="23"/>
      <c r="D19" s="23"/>
      <c r="E19" s="23"/>
      <c r="F19" s="23"/>
      <c r="G19" s="23"/>
      <c r="H19" s="23"/>
      <c r="I19" s="23"/>
      <c r="J19" s="26"/>
    </row>
    <row r="20" spans="1:10" x14ac:dyDescent="0.25">
      <c r="A20" s="23"/>
      <c r="B20" s="24"/>
      <c r="C20" s="23"/>
      <c r="D20" s="114" t="s">
        <v>15</v>
      </c>
      <c r="E20" s="23"/>
      <c r="F20" s="23"/>
      <c r="G20" s="23"/>
      <c r="H20" s="23"/>
      <c r="I20" s="114" t="s">
        <v>11</v>
      </c>
      <c r="J20" s="30" t="s">
        <v>5</v>
      </c>
    </row>
    <row r="21" spans="1:10" x14ac:dyDescent="0.25">
      <c r="A21" s="23"/>
      <c r="B21" s="24"/>
      <c r="C21" s="23"/>
      <c r="D21" s="23"/>
      <c r="E21" s="117" t="s">
        <v>8</v>
      </c>
      <c r="F21" s="23"/>
      <c r="G21" s="23"/>
      <c r="H21" s="23"/>
      <c r="I21" s="114" t="s">
        <v>12</v>
      </c>
      <c r="J21" s="30" t="s">
        <v>5</v>
      </c>
    </row>
    <row r="22" spans="1:10" x14ac:dyDescent="0.25">
      <c r="A22" s="23"/>
      <c r="B22" s="24"/>
      <c r="C22" s="23"/>
      <c r="D22" s="23"/>
      <c r="E22" s="23"/>
      <c r="F22" s="23"/>
      <c r="G22" s="23"/>
      <c r="H22" s="23"/>
      <c r="I22" s="23"/>
      <c r="J22" s="26"/>
    </row>
    <row r="23" spans="1:10" x14ac:dyDescent="0.25">
      <c r="A23" s="23"/>
      <c r="B23" s="24"/>
      <c r="C23" s="23"/>
      <c r="D23" s="114" t="s">
        <v>16</v>
      </c>
      <c r="E23" s="23"/>
      <c r="F23" s="23"/>
      <c r="G23" s="23"/>
      <c r="H23" s="23"/>
      <c r="I23" s="114" t="s">
        <v>11</v>
      </c>
      <c r="J23" s="30" t="s">
        <v>5</v>
      </c>
    </row>
    <row r="24" spans="1:10" x14ac:dyDescent="0.25">
      <c r="A24" s="23"/>
      <c r="B24" s="24"/>
      <c r="C24" s="23"/>
      <c r="D24" s="23"/>
      <c r="E24" s="117" t="s">
        <v>8</v>
      </c>
      <c r="F24" s="23"/>
      <c r="G24" s="23"/>
      <c r="H24" s="23"/>
      <c r="I24" s="114" t="s">
        <v>12</v>
      </c>
      <c r="J24" s="30" t="s">
        <v>5</v>
      </c>
    </row>
    <row r="25" spans="1:10" x14ac:dyDescent="0.25">
      <c r="A25" s="23"/>
      <c r="B25" s="24"/>
      <c r="C25" s="23"/>
      <c r="D25" s="23"/>
      <c r="E25" s="23"/>
      <c r="F25" s="23"/>
      <c r="G25" s="23"/>
      <c r="H25" s="23"/>
      <c r="I25" s="23"/>
      <c r="J25" s="26"/>
    </row>
    <row r="26" spans="1:10" x14ac:dyDescent="0.25">
      <c r="A26" s="23"/>
      <c r="B26" s="24"/>
      <c r="C26" s="23"/>
      <c r="D26" s="114" t="s">
        <v>17</v>
      </c>
      <c r="E26" s="23"/>
      <c r="F26" s="23"/>
      <c r="G26" s="23"/>
      <c r="H26" s="23"/>
      <c r="I26" s="23"/>
      <c r="J26" s="26"/>
    </row>
    <row r="27" spans="1:10" x14ac:dyDescent="0.25">
      <c r="A27" s="36"/>
      <c r="B27" s="37"/>
      <c r="C27" s="36"/>
      <c r="D27" s="36"/>
      <c r="E27" s="118" t="s">
        <v>5</v>
      </c>
      <c r="F27" s="118"/>
      <c r="G27" s="118"/>
      <c r="H27" s="118"/>
      <c r="I27" s="36"/>
      <c r="J27" s="40"/>
    </row>
    <row r="28" spans="1:10" x14ac:dyDescent="0.25">
      <c r="A28" s="23"/>
      <c r="B28" s="24"/>
      <c r="C28" s="23"/>
      <c r="D28" s="23"/>
      <c r="E28" s="23"/>
      <c r="F28" s="23"/>
      <c r="G28" s="23"/>
      <c r="H28" s="23"/>
      <c r="I28" s="23"/>
      <c r="J28" s="26"/>
    </row>
    <row r="29" spans="1:10" ht="5.25" customHeight="1" x14ac:dyDescent="0.25">
      <c r="A29" s="23"/>
      <c r="B29" s="24"/>
      <c r="C29" s="23"/>
      <c r="D29" s="41"/>
      <c r="E29" s="41"/>
      <c r="F29" s="41"/>
      <c r="G29" s="41"/>
      <c r="H29" s="41"/>
      <c r="I29" s="41"/>
      <c r="J29" s="42"/>
    </row>
    <row r="30" spans="1:10" ht="18" customHeight="1" x14ac:dyDescent="0.25">
      <c r="A30" s="23"/>
      <c r="B30" s="24"/>
      <c r="C30" s="23"/>
      <c r="D30" s="119" t="s">
        <v>19</v>
      </c>
      <c r="E30" s="23"/>
      <c r="F30" s="23"/>
      <c r="G30" s="23"/>
      <c r="H30" s="23"/>
      <c r="I30" s="23"/>
      <c r="J30" s="44">
        <f>F33</f>
        <v>0</v>
      </c>
    </row>
    <row r="31" spans="1:10" x14ac:dyDescent="0.25">
      <c r="A31" s="23"/>
      <c r="B31" s="24"/>
      <c r="C31" s="23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3"/>
      <c r="D32" s="23"/>
      <c r="E32" s="23"/>
      <c r="F32" s="120" t="s">
        <v>21</v>
      </c>
      <c r="G32" s="23"/>
      <c r="H32" s="23"/>
      <c r="I32" s="120" t="s">
        <v>20</v>
      </c>
      <c r="J32" s="46" t="s">
        <v>22</v>
      </c>
    </row>
    <row r="33" spans="1:10" x14ac:dyDescent="0.25">
      <c r="A33" s="23"/>
      <c r="B33" s="24"/>
      <c r="C33" s="23"/>
      <c r="D33" s="121" t="s">
        <v>23</v>
      </c>
      <c r="E33" s="114" t="s">
        <v>24</v>
      </c>
      <c r="F33" s="122">
        <f>J55</f>
        <v>0</v>
      </c>
      <c r="G33" s="23"/>
      <c r="H33" s="23"/>
      <c r="I33" s="123">
        <v>0.21</v>
      </c>
      <c r="J33" s="50">
        <f>I33*F33</f>
        <v>0</v>
      </c>
    </row>
    <row r="34" spans="1:10" x14ac:dyDescent="0.25">
      <c r="A34" s="23"/>
      <c r="B34" s="24"/>
      <c r="C34" s="23"/>
      <c r="D34" s="23"/>
      <c r="E34" s="114" t="s">
        <v>25</v>
      </c>
      <c r="F34" s="122">
        <v>0</v>
      </c>
      <c r="G34" s="23"/>
      <c r="H34" s="23"/>
      <c r="I34" s="123">
        <v>0.15</v>
      </c>
      <c r="J34" s="50">
        <v>0</v>
      </c>
    </row>
    <row r="35" spans="1:10" x14ac:dyDescent="0.25">
      <c r="A35" s="23"/>
      <c r="B35" s="24"/>
      <c r="C35" s="23"/>
      <c r="D35" s="23"/>
      <c r="E35" s="23"/>
      <c r="F35" s="23"/>
      <c r="G35" s="23"/>
      <c r="H35" s="23"/>
      <c r="I35" s="23"/>
      <c r="J35" s="26"/>
    </row>
    <row r="36" spans="1:10" ht="15.75" x14ac:dyDescent="0.25">
      <c r="A36" s="23"/>
      <c r="B36" s="24"/>
      <c r="C36" s="124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F33+J33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13" t="s">
        <v>49</v>
      </c>
      <c r="D42" s="23"/>
      <c r="E42" s="23"/>
      <c r="F42" s="23"/>
      <c r="G42" s="23"/>
      <c r="H42" s="23"/>
      <c r="I42" s="23"/>
      <c r="J42" s="26"/>
    </row>
    <row r="43" spans="1:10" x14ac:dyDescent="0.25">
      <c r="A43" s="23"/>
      <c r="B43" s="24"/>
      <c r="C43" s="23"/>
      <c r="D43" s="23"/>
      <c r="E43" s="23"/>
      <c r="F43" s="23"/>
      <c r="G43" s="23"/>
      <c r="H43" s="23"/>
      <c r="I43" s="23"/>
      <c r="J43" s="26"/>
    </row>
    <row r="44" spans="1:10" x14ac:dyDescent="0.25">
      <c r="A44" s="23"/>
      <c r="B44" s="24"/>
      <c r="C44" s="114" t="s">
        <v>3</v>
      </c>
      <c r="D44" s="23"/>
      <c r="E44" s="23"/>
      <c r="F44" s="23"/>
      <c r="G44" s="23"/>
      <c r="H44" s="23"/>
      <c r="I44" s="23"/>
      <c r="J44" s="26"/>
    </row>
    <row r="45" spans="1:10" ht="30.75" customHeight="1" x14ac:dyDescent="0.25">
      <c r="A45" s="23"/>
      <c r="B45" s="24"/>
      <c r="C45" s="23"/>
      <c r="D45" s="23"/>
      <c r="E45" s="115" t="str">
        <f>'Rekapitulace stavby'!K5</f>
        <v>VŠE Praha - Stavební úpravy stávajících suterénních prostor v sekci B a C - Elektrotechnika</v>
      </c>
      <c r="F45" s="116"/>
      <c r="G45" s="116"/>
      <c r="H45" s="116"/>
      <c r="I45" s="23"/>
      <c r="J45" s="26"/>
    </row>
    <row r="46" spans="1:10" x14ac:dyDescent="0.25">
      <c r="A46" s="23"/>
      <c r="B46" s="24"/>
      <c r="C46" s="114" t="s">
        <v>47</v>
      </c>
      <c r="D46" s="23"/>
      <c r="E46" s="23"/>
      <c r="F46" s="23"/>
      <c r="G46" s="23"/>
      <c r="H46" s="23"/>
      <c r="I46" s="23"/>
      <c r="J46" s="26"/>
    </row>
    <row r="47" spans="1:10" x14ac:dyDescent="0.25">
      <c r="A47" s="23"/>
      <c r="B47" s="24"/>
      <c r="C47" s="23"/>
      <c r="D47" s="23"/>
      <c r="E47" s="105" t="str">
        <f>E9</f>
        <v>20250201-6 Univerzální kabelážní systém (UKS)</v>
      </c>
      <c r="F47" s="106"/>
      <c r="G47" s="106"/>
      <c r="H47" s="106"/>
      <c r="I47" s="23"/>
      <c r="J47" s="26"/>
    </row>
    <row r="48" spans="1:10" x14ac:dyDescent="0.25">
      <c r="A48" s="23"/>
      <c r="B48" s="24"/>
      <c r="C48" s="23"/>
      <c r="D48" s="23"/>
      <c r="E48" s="23"/>
      <c r="F48" s="23"/>
      <c r="G48" s="23"/>
      <c r="H48" s="23"/>
      <c r="I48" s="23"/>
      <c r="J48" s="26"/>
    </row>
    <row r="49" spans="1:10" x14ac:dyDescent="0.25">
      <c r="A49" s="23"/>
      <c r="B49" s="24"/>
      <c r="C49" s="114" t="s">
        <v>7</v>
      </c>
      <c r="D49" s="23"/>
      <c r="E49" s="23"/>
      <c r="F49" s="117" t="s">
        <v>8</v>
      </c>
      <c r="G49" s="23"/>
      <c r="H49" s="23"/>
      <c r="I49" s="114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3"/>
      <c r="D50" s="23"/>
      <c r="E50" s="23"/>
      <c r="F50" s="23"/>
      <c r="G50" s="23"/>
      <c r="H50" s="23"/>
      <c r="I50" s="23"/>
      <c r="J50" s="26"/>
    </row>
    <row r="51" spans="1:10" x14ac:dyDescent="0.25">
      <c r="A51" s="23"/>
      <c r="B51" s="24"/>
      <c r="C51" s="114" t="s">
        <v>10</v>
      </c>
      <c r="D51" s="23"/>
      <c r="E51" s="23"/>
      <c r="F51" s="117" t="s">
        <v>8</v>
      </c>
      <c r="G51" s="23"/>
      <c r="H51" s="23"/>
      <c r="I51" s="114" t="s">
        <v>15</v>
      </c>
      <c r="J51" s="63" t="s">
        <v>8</v>
      </c>
    </row>
    <row r="52" spans="1:10" x14ac:dyDescent="0.25">
      <c r="A52" s="23"/>
      <c r="B52" s="24"/>
      <c r="C52" s="114" t="s">
        <v>13</v>
      </c>
      <c r="D52" s="23"/>
      <c r="E52" s="23"/>
      <c r="F52" s="117" t="str">
        <f>IF(E18="","",E18)</f>
        <v>Vyplň údaj</v>
      </c>
      <c r="G52" s="23"/>
      <c r="H52" s="23"/>
      <c r="I52" s="114" t="s">
        <v>16</v>
      </c>
      <c r="J52" s="63" t="s">
        <v>8</v>
      </c>
    </row>
    <row r="53" spans="1:10" x14ac:dyDescent="0.25">
      <c r="A53" s="23"/>
      <c r="B53" s="24"/>
      <c r="C53" s="23"/>
      <c r="D53" s="23"/>
      <c r="E53" s="23"/>
      <c r="F53" s="23"/>
      <c r="G53" s="23"/>
      <c r="H53" s="23"/>
      <c r="I53" s="23"/>
      <c r="J53" s="26"/>
    </row>
    <row r="54" spans="1:10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15.75" x14ac:dyDescent="0.25">
      <c r="A55" s="23"/>
      <c r="B55" s="24"/>
      <c r="C55" s="125" t="s">
        <v>55</v>
      </c>
      <c r="D55" s="23"/>
      <c r="E55" s="23"/>
      <c r="F55" s="23"/>
      <c r="G55" s="23"/>
      <c r="H55" s="23"/>
      <c r="I55" s="23"/>
      <c r="J55" s="70">
        <f>J56</f>
        <v>0</v>
      </c>
    </row>
    <row r="56" spans="1:10" ht="15.75" x14ac:dyDescent="0.25">
      <c r="A56" s="71"/>
      <c r="B56" s="72"/>
      <c r="C56" s="71"/>
      <c r="D56" s="97" t="s">
        <v>56</v>
      </c>
      <c r="E56" s="101"/>
      <c r="F56" s="101" t="s">
        <v>344</v>
      </c>
      <c r="G56" s="71"/>
      <c r="H56" s="71"/>
      <c r="I56" s="71"/>
      <c r="J56" s="76">
        <f>SUM(J57:J69)</f>
        <v>0</v>
      </c>
    </row>
    <row r="57" spans="1:10" x14ac:dyDescent="0.25">
      <c r="A57" s="23"/>
      <c r="B57" s="24"/>
      <c r="C57" s="77">
        <v>1</v>
      </c>
      <c r="D57" s="77" t="s">
        <v>60</v>
      </c>
      <c r="E57" s="77"/>
      <c r="F57" s="126" t="s">
        <v>446</v>
      </c>
      <c r="G57" s="77" t="s">
        <v>71</v>
      </c>
      <c r="H57" s="127">
        <v>360</v>
      </c>
      <c r="I57" s="8"/>
      <c r="J57" s="82">
        <f t="shared" ref="J57:J68" si="0">ROUND(I57*H57,2)</f>
        <v>0</v>
      </c>
    </row>
    <row r="58" spans="1:10" x14ac:dyDescent="0.25">
      <c r="A58" s="23"/>
      <c r="B58" s="24"/>
      <c r="C58" s="77" t="s">
        <v>64</v>
      </c>
      <c r="D58" s="77" t="s">
        <v>60</v>
      </c>
      <c r="E58" s="78"/>
      <c r="F58" s="126" t="s">
        <v>447</v>
      </c>
      <c r="G58" s="77" t="s">
        <v>251</v>
      </c>
      <c r="H58" s="127">
        <v>12</v>
      </c>
      <c r="I58" s="8"/>
      <c r="J58" s="82">
        <f t="shared" si="0"/>
        <v>0</v>
      </c>
    </row>
    <row r="59" spans="1:10" x14ac:dyDescent="0.25">
      <c r="A59" s="23"/>
      <c r="B59" s="24"/>
      <c r="C59" s="77">
        <v>3</v>
      </c>
      <c r="D59" s="77" t="s">
        <v>60</v>
      </c>
      <c r="E59" s="78"/>
      <c r="F59" s="126" t="s">
        <v>448</v>
      </c>
      <c r="G59" s="77" t="s">
        <v>251</v>
      </c>
      <c r="H59" s="127">
        <v>5</v>
      </c>
      <c r="I59" s="8"/>
      <c r="J59" s="82">
        <f t="shared" si="0"/>
        <v>0</v>
      </c>
    </row>
    <row r="60" spans="1:10" ht="24" x14ac:dyDescent="0.25">
      <c r="A60" s="23"/>
      <c r="B60" s="24"/>
      <c r="C60" s="88" t="s">
        <v>79</v>
      </c>
      <c r="D60" s="85" t="s">
        <v>75</v>
      </c>
      <c r="E60" s="78"/>
      <c r="F60" s="87" t="s">
        <v>449</v>
      </c>
      <c r="G60" s="88" t="s">
        <v>251</v>
      </c>
      <c r="H60" s="89">
        <v>7</v>
      </c>
      <c r="I60" s="3"/>
      <c r="J60" s="90">
        <f t="shared" si="0"/>
        <v>0</v>
      </c>
    </row>
    <row r="61" spans="1:10" x14ac:dyDescent="0.25">
      <c r="A61" s="23"/>
      <c r="B61" s="24"/>
      <c r="C61" s="77" t="s">
        <v>83</v>
      </c>
      <c r="D61" s="77" t="s">
        <v>60</v>
      </c>
      <c r="E61" s="86"/>
      <c r="F61" s="79" t="str">
        <f>"Montáž položky "&amp;(C61-1)</f>
        <v>Montáž položky 7</v>
      </c>
      <c r="G61" s="80" t="str">
        <f>G60</f>
        <v>ks</v>
      </c>
      <c r="H61" s="127">
        <f>H60</f>
        <v>7</v>
      </c>
      <c r="I61" s="8"/>
      <c r="J61" s="82">
        <f t="shared" si="0"/>
        <v>0</v>
      </c>
    </row>
    <row r="62" spans="1:10" x14ac:dyDescent="0.25">
      <c r="A62" s="23"/>
      <c r="B62" s="24"/>
      <c r="C62" s="88" t="s">
        <v>84</v>
      </c>
      <c r="D62" s="85" t="s">
        <v>75</v>
      </c>
      <c r="E62" s="78"/>
      <c r="F62" s="87" t="s">
        <v>450</v>
      </c>
      <c r="G62" s="88" t="s">
        <v>251</v>
      </c>
      <c r="H62" s="89">
        <v>7</v>
      </c>
      <c r="I62" s="3"/>
      <c r="J62" s="90">
        <f t="shared" si="0"/>
        <v>0</v>
      </c>
    </row>
    <row r="63" spans="1:10" x14ac:dyDescent="0.25">
      <c r="A63" s="23"/>
      <c r="B63" s="24"/>
      <c r="C63" s="77" t="s">
        <v>87</v>
      </c>
      <c r="D63" s="77" t="s">
        <v>60</v>
      </c>
      <c r="E63" s="86"/>
      <c r="F63" s="79" t="str">
        <f>"Montáž položky "&amp;(C63-1)</f>
        <v>Montáž položky 9</v>
      </c>
      <c r="G63" s="80" t="str">
        <f>G62</f>
        <v>ks</v>
      </c>
      <c r="H63" s="127">
        <f>H62</f>
        <v>7</v>
      </c>
      <c r="I63" s="8"/>
      <c r="J63" s="82">
        <f t="shared" si="0"/>
        <v>0</v>
      </c>
    </row>
    <row r="64" spans="1:10" ht="24" x14ac:dyDescent="0.25">
      <c r="A64" s="23"/>
      <c r="B64" s="24"/>
      <c r="C64" s="88" t="s">
        <v>104</v>
      </c>
      <c r="D64" s="85" t="s">
        <v>75</v>
      </c>
      <c r="E64" s="78"/>
      <c r="F64" s="87" t="s">
        <v>451</v>
      </c>
      <c r="G64" s="88" t="s">
        <v>251</v>
      </c>
      <c r="H64" s="89">
        <v>14</v>
      </c>
      <c r="I64" s="3"/>
      <c r="J64" s="90">
        <f t="shared" si="0"/>
        <v>0</v>
      </c>
    </row>
    <row r="65" spans="1:10" x14ac:dyDescent="0.25">
      <c r="A65" s="23"/>
      <c r="B65" s="24"/>
      <c r="C65" s="77" t="s">
        <v>107</v>
      </c>
      <c r="D65" s="77" t="s">
        <v>60</v>
      </c>
      <c r="E65" s="78"/>
      <c r="F65" s="79" t="str">
        <f>"Montáž položky "&amp;(C65-1)</f>
        <v>Montáž položky 15</v>
      </c>
      <c r="G65" s="80" t="str">
        <f>G64</f>
        <v>ks</v>
      </c>
      <c r="H65" s="127">
        <f>H64</f>
        <v>14</v>
      </c>
      <c r="I65" s="8"/>
      <c r="J65" s="82">
        <f t="shared" si="0"/>
        <v>0</v>
      </c>
    </row>
    <row r="66" spans="1:10" x14ac:dyDescent="0.25">
      <c r="A66" s="23"/>
      <c r="B66" s="24"/>
      <c r="C66" s="88">
        <v>19</v>
      </c>
      <c r="D66" s="85" t="s">
        <v>75</v>
      </c>
      <c r="E66" s="86"/>
      <c r="F66" s="87" t="s">
        <v>345</v>
      </c>
      <c r="G66" s="88" t="s">
        <v>251</v>
      </c>
      <c r="H66" s="89">
        <v>18</v>
      </c>
      <c r="I66" s="3"/>
      <c r="J66" s="90">
        <f t="shared" si="0"/>
        <v>0</v>
      </c>
    </row>
    <row r="67" spans="1:10" x14ac:dyDescent="0.25">
      <c r="A67" s="23"/>
      <c r="B67" s="24"/>
      <c r="C67" s="77">
        <v>20</v>
      </c>
      <c r="D67" s="77" t="s">
        <v>60</v>
      </c>
      <c r="E67" s="86"/>
      <c r="F67" s="79" t="str">
        <f>"Montáž položky "&amp;(C67-1)</f>
        <v>Montáž položky 19</v>
      </c>
      <c r="G67" s="80" t="str">
        <f>G66</f>
        <v>ks</v>
      </c>
      <c r="H67" s="127">
        <f>H66</f>
        <v>18</v>
      </c>
      <c r="I67" s="8"/>
      <c r="J67" s="90">
        <f t="shared" si="0"/>
        <v>0</v>
      </c>
    </row>
    <row r="68" spans="1:10" x14ac:dyDescent="0.25">
      <c r="A68" s="23"/>
      <c r="B68" s="24"/>
      <c r="C68" s="77">
        <v>26</v>
      </c>
      <c r="D68" s="77" t="s">
        <v>60</v>
      </c>
      <c r="E68" s="128"/>
      <c r="F68" s="79" t="s">
        <v>346</v>
      </c>
      <c r="G68" s="129" t="s">
        <v>251</v>
      </c>
      <c r="H68" s="127">
        <v>14</v>
      </c>
      <c r="I68" s="8"/>
      <c r="J68" s="90">
        <f t="shared" si="0"/>
        <v>0</v>
      </c>
    </row>
    <row r="69" spans="1:10" x14ac:dyDescent="0.25">
      <c r="A69" s="23"/>
      <c r="B69" s="24"/>
      <c r="C69" s="77">
        <v>28</v>
      </c>
      <c r="D69" s="77" t="s">
        <v>60</v>
      </c>
      <c r="E69" s="86"/>
      <c r="F69" s="79" t="s">
        <v>347</v>
      </c>
      <c r="G69" s="80" t="s">
        <v>202</v>
      </c>
      <c r="H69" s="127">
        <v>1</v>
      </c>
      <c r="I69" s="130"/>
      <c r="J69" s="131">
        <f>ROUND(SUM(J57:J68)*0.05,2)</f>
        <v>0</v>
      </c>
    </row>
    <row r="70" spans="1:10" x14ac:dyDescent="0.25">
      <c r="A70" s="23"/>
      <c r="B70" s="57"/>
      <c r="C70" s="58"/>
      <c r="D70" s="58"/>
      <c r="E70" s="58"/>
      <c r="F70" s="58"/>
      <c r="G70" s="58"/>
      <c r="H70" s="58"/>
      <c r="I70" s="58"/>
      <c r="J70" s="59"/>
    </row>
  </sheetData>
  <sheetProtection algorithmName="SHA-512" hashValue="1J/eEwD/Bo0ITrALOHBFxAK7zQvNcqtLTHFmZbMgt0PoDhhaZh984LDEg2zhrtLNam0Dvdgf+vEsL8YDN6qXMg==" saltValue="Ie3XvCSwDFUADiteDk0wxw==" spinCount="100000" sheet="1" objects="1" scenarios="1"/>
  <autoFilter ref="C54:J71" xr:uid="{7438D72A-C04F-45D3-ACD6-E5142AC95BCB}"/>
  <mergeCells count="6">
    <mergeCell ref="E47:H47"/>
    <mergeCell ref="E7:H7"/>
    <mergeCell ref="E9:H9"/>
    <mergeCell ref="E18:H18"/>
    <mergeCell ref="E27:H27"/>
    <mergeCell ref="E45:H45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C6942-51F2-480D-A84B-3BBF60007B72}">
  <dimension ref="A3:J59"/>
  <sheetViews>
    <sheetView showGridLines="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D4" s="113" t="s">
        <v>46</v>
      </c>
      <c r="J4" s="19"/>
    </row>
    <row r="5" spans="1:10" x14ac:dyDescent="0.25">
      <c r="B5" s="16"/>
      <c r="J5" s="19"/>
    </row>
    <row r="6" spans="1:10" x14ac:dyDescent="0.25">
      <c r="B6" s="16"/>
      <c r="D6" s="114" t="s">
        <v>3</v>
      </c>
      <c r="J6" s="19"/>
    </row>
    <row r="7" spans="1:10" ht="41.25" customHeight="1" x14ac:dyDescent="0.25">
      <c r="B7" s="16"/>
      <c r="E7" s="115" t="str">
        <f>'Rekapitulace stavby'!K5</f>
        <v>VŠE Praha - Stavební úpravy stávajících suterénních prostor v sekci B a C - Elektrotechnika</v>
      </c>
      <c r="F7" s="116"/>
      <c r="G7" s="116"/>
      <c r="H7" s="116"/>
      <c r="J7" s="19"/>
    </row>
    <row r="8" spans="1:10" x14ac:dyDescent="0.25">
      <c r="A8" s="23"/>
      <c r="B8" s="24"/>
      <c r="C8" s="23"/>
      <c r="D8" s="114" t="s">
        <v>47</v>
      </c>
      <c r="E8" s="23"/>
      <c r="F8" s="23"/>
      <c r="G8" s="23"/>
      <c r="H8" s="23"/>
      <c r="I8" s="23"/>
      <c r="J8" s="26"/>
    </row>
    <row r="9" spans="1:10" x14ac:dyDescent="0.25">
      <c r="A9" s="23"/>
      <c r="B9" s="24"/>
      <c r="C9" s="23"/>
      <c r="D9" s="23"/>
      <c r="E9" s="105" t="s">
        <v>432</v>
      </c>
      <c r="F9" s="106"/>
      <c r="G9" s="106"/>
      <c r="H9" s="106"/>
      <c r="I9" s="23"/>
      <c r="J9" s="26"/>
    </row>
    <row r="10" spans="1:10" x14ac:dyDescent="0.25">
      <c r="A10" s="23"/>
      <c r="B10" s="24"/>
      <c r="C10" s="23"/>
      <c r="D10" s="23"/>
      <c r="E10" s="23"/>
      <c r="F10" s="23"/>
      <c r="G10" s="23"/>
      <c r="H10" s="23"/>
      <c r="I10" s="23"/>
      <c r="J10" s="26"/>
    </row>
    <row r="11" spans="1:10" x14ac:dyDescent="0.25">
      <c r="A11" s="23"/>
      <c r="B11" s="24"/>
      <c r="C11" s="23"/>
      <c r="D11" s="114" t="s">
        <v>4</v>
      </c>
      <c r="E11" s="23"/>
      <c r="F11" s="117" t="s">
        <v>5</v>
      </c>
      <c r="G11" s="23"/>
      <c r="H11" s="23"/>
      <c r="I11" s="114" t="s">
        <v>6</v>
      </c>
      <c r="J11" s="30" t="s">
        <v>5</v>
      </c>
    </row>
    <row r="12" spans="1:10" x14ac:dyDescent="0.25">
      <c r="A12" s="23"/>
      <c r="B12" s="24"/>
      <c r="C12" s="23"/>
      <c r="D12" s="114" t="s">
        <v>7</v>
      </c>
      <c r="E12" s="23"/>
      <c r="F12" s="117" t="s">
        <v>8</v>
      </c>
      <c r="G12" s="23"/>
      <c r="H12" s="23"/>
      <c r="I12" s="114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3"/>
      <c r="D13" s="23"/>
      <c r="E13" s="23"/>
      <c r="F13" s="23"/>
      <c r="G13" s="23"/>
      <c r="H13" s="23"/>
      <c r="I13" s="23"/>
      <c r="J13" s="26"/>
    </row>
    <row r="14" spans="1:10" x14ac:dyDescent="0.25">
      <c r="A14" s="23"/>
      <c r="B14" s="24"/>
      <c r="C14" s="23"/>
      <c r="D14" s="114" t="s">
        <v>10</v>
      </c>
      <c r="E14" s="23"/>
      <c r="F14" s="23"/>
      <c r="G14" s="23"/>
      <c r="H14" s="23"/>
      <c r="I14" s="114" t="s">
        <v>11</v>
      </c>
      <c r="J14" s="30" t="s">
        <v>5</v>
      </c>
    </row>
    <row r="15" spans="1:10" x14ac:dyDescent="0.25">
      <c r="A15" s="23"/>
      <c r="B15" s="24"/>
      <c r="C15" s="23"/>
      <c r="D15" s="23"/>
      <c r="E15" s="117" t="s">
        <v>8</v>
      </c>
      <c r="F15" s="23"/>
      <c r="G15" s="23"/>
      <c r="H15" s="23"/>
      <c r="I15" s="114" t="s">
        <v>12</v>
      </c>
      <c r="J15" s="30" t="s">
        <v>5</v>
      </c>
    </row>
    <row r="16" spans="1:10" ht="6.75" customHeight="1" x14ac:dyDescent="0.25">
      <c r="A16" s="23"/>
      <c r="B16" s="24"/>
      <c r="C16" s="23"/>
      <c r="D16" s="23"/>
      <c r="E16" s="23"/>
      <c r="F16" s="23"/>
      <c r="G16" s="23"/>
      <c r="H16" s="23"/>
      <c r="I16" s="23"/>
      <c r="J16" s="26"/>
    </row>
    <row r="17" spans="1:10" x14ac:dyDescent="0.25">
      <c r="A17" s="23"/>
      <c r="B17" s="24"/>
      <c r="C17" s="23"/>
      <c r="D17" s="114" t="s">
        <v>13</v>
      </c>
      <c r="E17" s="23"/>
      <c r="F17" s="23"/>
      <c r="G17" s="23"/>
      <c r="H17" s="23"/>
      <c r="I17" s="114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3"/>
      <c r="D18" s="23"/>
      <c r="E18" s="91" t="str">
        <f>'Rekapitulace stavby'!E13</f>
        <v>Vyplň údaj</v>
      </c>
      <c r="F18" s="92"/>
      <c r="G18" s="92"/>
      <c r="H18" s="92"/>
      <c r="I18" s="114" t="s">
        <v>12</v>
      </c>
      <c r="J18" s="33" t="str">
        <f>'Rekapitulace stavby'!AN13</f>
        <v>Vyplň údaj</v>
      </c>
    </row>
    <row r="19" spans="1:10" ht="6.75" customHeight="1" x14ac:dyDescent="0.25">
      <c r="A19" s="23"/>
      <c r="B19" s="24"/>
      <c r="C19" s="23"/>
      <c r="D19" s="23"/>
      <c r="E19" s="23"/>
      <c r="F19" s="23"/>
      <c r="G19" s="23"/>
      <c r="H19" s="23"/>
      <c r="I19" s="23"/>
      <c r="J19" s="26"/>
    </row>
    <row r="20" spans="1:10" x14ac:dyDescent="0.25">
      <c r="A20" s="23"/>
      <c r="B20" s="24"/>
      <c r="C20" s="23"/>
      <c r="D20" s="114" t="s">
        <v>15</v>
      </c>
      <c r="E20" s="23"/>
      <c r="F20" s="23"/>
      <c r="G20" s="23"/>
      <c r="H20" s="23"/>
      <c r="I20" s="114" t="s">
        <v>11</v>
      </c>
      <c r="J20" s="30" t="s">
        <v>5</v>
      </c>
    </row>
    <row r="21" spans="1:10" x14ac:dyDescent="0.25">
      <c r="A21" s="23"/>
      <c r="B21" s="24"/>
      <c r="C21" s="23"/>
      <c r="D21" s="23"/>
      <c r="E21" s="117" t="s">
        <v>8</v>
      </c>
      <c r="F21" s="23"/>
      <c r="G21" s="23"/>
      <c r="H21" s="23"/>
      <c r="I21" s="114" t="s">
        <v>12</v>
      </c>
      <c r="J21" s="30" t="s">
        <v>5</v>
      </c>
    </row>
    <row r="22" spans="1:10" x14ac:dyDescent="0.25">
      <c r="A22" s="23"/>
      <c r="B22" s="24"/>
      <c r="C22" s="23"/>
      <c r="D22" s="23"/>
      <c r="E22" s="23"/>
      <c r="F22" s="23"/>
      <c r="G22" s="23"/>
      <c r="H22" s="23"/>
      <c r="I22" s="23"/>
      <c r="J22" s="26"/>
    </row>
    <row r="23" spans="1:10" x14ac:dyDescent="0.25">
      <c r="A23" s="23"/>
      <c r="B23" s="24"/>
      <c r="C23" s="23"/>
      <c r="D23" s="114" t="s">
        <v>16</v>
      </c>
      <c r="E23" s="23"/>
      <c r="F23" s="23"/>
      <c r="G23" s="23"/>
      <c r="H23" s="23"/>
      <c r="I23" s="114" t="s">
        <v>11</v>
      </c>
      <c r="J23" s="30" t="s">
        <v>5</v>
      </c>
    </row>
    <row r="24" spans="1:10" x14ac:dyDescent="0.25">
      <c r="A24" s="23"/>
      <c r="B24" s="24"/>
      <c r="C24" s="23"/>
      <c r="D24" s="23"/>
      <c r="E24" s="117" t="s">
        <v>8</v>
      </c>
      <c r="F24" s="23"/>
      <c r="G24" s="23"/>
      <c r="H24" s="23"/>
      <c r="I24" s="114" t="s">
        <v>12</v>
      </c>
      <c r="J24" s="30" t="s">
        <v>5</v>
      </c>
    </row>
    <row r="25" spans="1:10" x14ac:dyDescent="0.25">
      <c r="A25" s="23"/>
      <c r="B25" s="24"/>
      <c r="C25" s="23"/>
      <c r="D25" s="23"/>
      <c r="E25" s="23"/>
      <c r="F25" s="23"/>
      <c r="G25" s="23"/>
      <c r="H25" s="23"/>
      <c r="I25" s="23"/>
      <c r="J25" s="26"/>
    </row>
    <row r="26" spans="1:10" x14ac:dyDescent="0.25">
      <c r="A26" s="23"/>
      <c r="B26" s="24"/>
      <c r="C26" s="23"/>
      <c r="D26" s="114" t="s">
        <v>17</v>
      </c>
      <c r="E26" s="23"/>
      <c r="F26" s="23"/>
      <c r="G26" s="23"/>
      <c r="H26" s="23"/>
      <c r="I26" s="23"/>
      <c r="J26" s="26"/>
    </row>
    <row r="27" spans="1:10" x14ac:dyDescent="0.25">
      <c r="A27" s="36"/>
      <c r="B27" s="37"/>
      <c r="C27" s="36"/>
      <c r="D27" s="36"/>
      <c r="E27" s="118" t="s">
        <v>5</v>
      </c>
      <c r="F27" s="118"/>
      <c r="G27" s="118"/>
      <c r="H27" s="118"/>
      <c r="I27" s="36"/>
      <c r="J27" s="40"/>
    </row>
    <row r="28" spans="1:10" x14ac:dyDescent="0.25">
      <c r="A28" s="23"/>
      <c r="B28" s="24"/>
      <c r="C28" s="23"/>
      <c r="D28" s="23"/>
      <c r="E28" s="23"/>
      <c r="F28" s="23"/>
      <c r="G28" s="23"/>
      <c r="H28" s="23"/>
      <c r="I28" s="23"/>
      <c r="J28" s="26"/>
    </row>
    <row r="29" spans="1:10" ht="5.25" customHeight="1" x14ac:dyDescent="0.25">
      <c r="A29" s="23"/>
      <c r="B29" s="24"/>
      <c r="C29" s="23"/>
      <c r="D29" s="41"/>
      <c r="E29" s="41"/>
      <c r="F29" s="41"/>
      <c r="G29" s="41"/>
      <c r="H29" s="41"/>
      <c r="I29" s="41"/>
      <c r="J29" s="42"/>
    </row>
    <row r="30" spans="1:10" ht="18" customHeight="1" x14ac:dyDescent="0.25">
      <c r="A30" s="23"/>
      <c r="B30" s="24"/>
      <c r="C30" s="23"/>
      <c r="D30" s="119" t="s">
        <v>19</v>
      </c>
      <c r="E30" s="23"/>
      <c r="F30" s="23"/>
      <c r="G30" s="23"/>
      <c r="H30" s="23"/>
      <c r="I30" s="23"/>
      <c r="J30" s="44">
        <f>F33</f>
        <v>0</v>
      </c>
    </row>
    <row r="31" spans="1:10" x14ac:dyDescent="0.25">
      <c r="A31" s="23"/>
      <c r="B31" s="24"/>
      <c r="C31" s="23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3"/>
      <c r="D32" s="23"/>
      <c r="E32" s="23"/>
      <c r="F32" s="120" t="s">
        <v>21</v>
      </c>
      <c r="G32" s="23"/>
      <c r="H32" s="23"/>
      <c r="I32" s="120" t="s">
        <v>20</v>
      </c>
      <c r="J32" s="46" t="s">
        <v>22</v>
      </c>
    </row>
    <row r="33" spans="1:10" x14ac:dyDescent="0.25">
      <c r="A33" s="23"/>
      <c r="B33" s="24"/>
      <c r="C33" s="23"/>
      <c r="D33" s="121" t="s">
        <v>23</v>
      </c>
      <c r="E33" s="114" t="s">
        <v>24</v>
      </c>
      <c r="F33" s="122">
        <f>J55</f>
        <v>0</v>
      </c>
      <c r="G33" s="23"/>
      <c r="H33" s="23"/>
      <c r="I33" s="123">
        <v>0.21</v>
      </c>
      <c r="J33" s="50">
        <f>I33*F33</f>
        <v>0</v>
      </c>
    </row>
    <row r="34" spans="1:10" x14ac:dyDescent="0.25">
      <c r="A34" s="23"/>
      <c r="B34" s="24"/>
      <c r="C34" s="23"/>
      <c r="D34" s="23"/>
      <c r="E34" s="114" t="s">
        <v>25</v>
      </c>
      <c r="F34" s="122">
        <v>0</v>
      </c>
      <c r="G34" s="23"/>
      <c r="H34" s="23"/>
      <c r="I34" s="123">
        <v>0.15</v>
      </c>
      <c r="J34" s="50">
        <v>0</v>
      </c>
    </row>
    <row r="35" spans="1:10" x14ac:dyDescent="0.25">
      <c r="A35" s="23"/>
      <c r="B35" s="24"/>
      <c r="C35" s="23"/>
      <c r="D35" s="23"/>
      <c r="E35" s="23"/>
      <c r="F35" s="23"/>
      <c r="G35" s="23"/>
      <c r="H35" s="23"/>
      <c r="I35" s="23"/>
      <c r="J35" s="26"/>
    </row>
    <row r="36" spans="1:10" ht="15.75" x14ac:dyDescent="0.25">
      <c r="A36" s="23"/>
      <c r="B36" s="24"/>
      <c r="C36" s="124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F33+J33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13" t="s">
        <v>49</v>
      </c>
      <c r="D42" s="23"/>
      <c r="E42" s="23"/>
      <c r="F42" s="23"/>
      <c r="G42" s="23"/>
      <c r="H42" s="23"/>
      <c r="I42" s="23"/>
      <c r="J42" s="26"/>
    </row>
    <row r="43" spans="1:10" x14ac:dyDescent="0.25">
      <c r="A43" s="23"/>
      <c r="B43" s="24"/>
      <c r="C43" s="23"/>
      <c r="D43" s="23"/>
      <c r="E43" s="23"/>
      <c r="F43" s="23"/>
      <c r="G43" s="23"/>
      <c r="H43" s="23"/>
      <c r="I43" s="23"/>
      <c r="J43" s="26"/>
    </row>
    <row r="44" spans="1:10" x14ac:dyDescent="0.25">
      <c r="A44" s="23"/>
      <c r="B44" s="24"/>
      <c r="C44" s="114" t="s">
        <v>3</v>
      </c>
      <c r="D44" s="23"/>
      <c r="E44" s="23"/>
      <c r="F44" s="23"/>
      <c r="G44" s="23"/>
      <c r="H44" s="23"/>
      <c r="I44" s="23"/>
      <c r="J44" s="26"/>
    </row>
    <row r="45" spans="1:10" ht="30.75" customHeight="1" x14ac:dyDescent="0.25">
      <c r="A45" s="23"/>
      <c r="B45" s="24"/>
      <c r="C45" s="23"/>
      <c r="D45" s="23"/>
      <c r="E45" s="115" t="str">
        <f>'Rekapitulace stavby'!K5</f>
        <v>VŠE Praha - Stavební úpravy stávajících suterénních prostor v sekci B a C - Elektrotechnika</v>
      </c>
      <c r="F45" s="116"/>
      <c r="G45" s="116"/>
      <c r="H45" s="116"/>
      <c r="I45" s="23"/>
      <c r="J45" s="26"/>
    </row>
    <row r="46" spans="1:10" x14ac:dyDescent="0.25">
      <c r="A46" s="23"/>
      <c r="B46" s="24"/>
      <c r="C46" s="114" t="s">
        <v>47</v>
      </c>
      <c r="D46" s="23"/>
      <c r="E46" s="23"/>
      <c r="F46" s="23"/>
      <c r="G46" s="23"/>
      <c r="H46" s="23"/>
      <c r="I46" s="23"/>
      <c r="J46" s="26"/>
    </row>
    <row r="47" spans="1:10" x14ac:dyDescent="0.25">
      <c r="A47" s="23"/>
      <c r="B47" s="24"/>
      <c r="C47" s="23"/>
      <c r="D47" s="23"/>
      <c r="E47" s="105" t="str">
        <f>E9</f>
        <v>20250201-7 Systém kontroly vstupu (SKV)</v>
      </c>
      <c r="F47" s="106"/>
      <c r="G47" s="106"/>
      <c r="H47" s="106"/>
      <c r="I47" s="23"/>
      <c r="J47" s="26"/>
    </row>
    <row r="48" spans="1:10" x14ac:dyDescent="0.25">
      <c r="A48" s="23"/>
      <c r="B48" s="24"/>
      <c r="C48" s="23"/>
      <c r="D48" s="23"/>
      <c r="E48" s="23"/>
      <c r="F48" s="23"/>
      <c r="G48" s="23"/>
      <c r="H48" s="23"/>
      <c r="I48" s="23"/>
      <c r="J48" s="26"/>
    </row>
    <row r="49" spans="1:10" x14ac:dyDescent="0.25">
      <c r="A49" s="23"/>
      <c r="B49" s="24"/>
      <c r="C49" s="114" t="s">
        <v>7</v>
      </c>
      <c r="D49" s="23"/>
      <c r="E49" s="23"/>
      <c r="F49" s="117" t="s">
        <v>8</v>
      </c>
      <c r="G49" s="23"/>
      <c r="H49" s="23"/>
      <c r="I49" s="114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3"/>
      <c r="D50" s="23"/>
      <c r="E50" s="23"/>
      <c r="F50" s="23"/>
      <c r="G50" s="23"/>
      <c r="H50" s="23"/>
      <c r="I50" s="23"/>
      <c r="J50" s="26"/>
    </row>
    <row r="51" spans="1:10" x14ac:dyDescent="0.25">
      <c r="A51" s="23"/>
      <c r="B51" s="24"/>
      <c r="C51" s="114" t="s">
        <v>10</v>
      </c>
      <c r="D51" s="23"/>
      <c r="E51" s="23"/>
      <c r="F51" s="117" t="s">
        <v>8</v>
      </c>
      <c r="G51" s="23"/>
      <c r="H51" s="23"/>
      <c r="I51" s="114" t="s">
        <v>15</v>
      </c>
      <c r="J51" s="63" t="s">
        <v>8</v>
      </c>
    </row>
    <row r="52" spans="1:10" x14ac:dyDescent="0.25">
      <c r="A52" s="23"/>
      <c r="B52" s="24"/>
      <c r="C52" s="114" t="s">
        <v>13</v>
      </c>
      <c r="D52" s="23"/>
      <c r="E52" s="23"/>
      <c r="F52" s="117" t="str">
        <f>IF(E18="","",E18)</f>
        <v>Vyplň údaj</v>
      </c>
      <c r="G52" s="23"/>
      <c r="H52" s="23"/>
      <c r="I52" s="114" t="s">
        <v>16</v>
      </c>
      <c r="J52" s="63" t="s">
        <v>8</v>
      </c>
    </row>
    <row r="53" spans="1:10" x14ac:dyDescent="0.25">
      <c r="A53" s="23"/>
      <c r="B53" s="24"/>
      <c r="C53" s="23"/>
      <c r="D53" s="23"/>
      <c r="E53" s="23"/>
      <c r="F53" s="23"/>
      <c r="G53" s="23"/>
      <c r="H53" s="23"/>
      <c r="I53" s="23"/>
      <c r="J53" s="26"/>
    </row>
    <row r="54" spans="1:10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15.75" x14ac:dyDescent="0.25">
      <c r="A55" s="23"/>
      <c r="B55" s="24"/>
      <c r="C55" s="125" t="s">
        <v>55</v>
      </c>
      <c r="D55" s="23"/>
      <c r="E55" s="23"/>
      <c r="F55" s="23"/>
      <c r="G55" s="23"/>
      <c r="H55" s="23"/>
      <c r="I55" s="23"/>
      <c r="J55" s="70">
        <f>J56</f>
        <v>0</v>
      </c>
    </row>
    <row r="56" spans="1:10" ht="15.75" x14ac:dyDescent="0.25">
      <c r="A56" s="71"/>
      <c r="B56" s="72"/>
      <c r="C56" s="71"/>
      <c r="D56" s="97" t="s">
        <v>56</v>
      </c>
      <c r="E56" s="101"/>
      <c r="F56" s="101" t="s">
        <v>344</v>
      </c>
      <c r="G56" s="71"/>
      <c r="H56" s="71"/>
      <c r="I56" s="71"/>
      <c r="J56" s="76">
        <f>SUM(J57:J58)</f>
        <v>0</v>
      </c>
    </row>
    <row r="57" spans="1:10" x14ac:dyDescent="0.25">
      <c r="A57" s="23"/>
      <c r="B57" s="24"/>
      <c r="C57" s="88" t="s">
        <v>59</v>
      </c>
      <c r="D57" s="85" t="s">
        <v>75</v>
      </c>
      <c r="E57" s="78"/>
      <c r="F57" s="87" t="s">
        <v>427</v>
      </c>
      <c r="G57" s="88" t="s">
        <v>71</v>
      </c>
      <c r="H57" s="89">
        <v>90</v>
      </c>
      <c r="I57" s="4"/>
      <c r="J57" s="82">
        <f t="shared" ref="J57:J58" si="0">ROUND(I57*H57,2)</f>
        <v>0</v>
      </c>
    </row>
    <row r="58" spans="1:10" x14ac:dyDescent="0.25">
      <c r="A58" s="23"/>
      <c r="B58" s="24"/>
      <c r="C58" s="77" t="s">
        <v>64</v>
      </c>
      <c r="D58" s="77" t="s">
        <v>60</v>
      </c>
      <c r="E58" s="78"/>
      <c r="F58" s="79" t="str">
        <f>"Montáž položky "&amp;(C58-1)</f>
        <v>Montáž položky 1</v>
      </c>
      <c r="G58" s="80" t="str">
        <f>G57</f>
        <v>m</v>
      </c>
      <c r="H58" s="127">
        <f>H57</f>
        <v>90</v>
      </c>
      <c r="I58" s="5"/>
      <c r="J58" s="82">
        <f t="shared" si="0"/>
        <v>0</v>
      </c>
    </row>
    <row r="59" spans="1:10" x14ac:dyDescent="0.25">
      <c r="A59" s="23"/>
      <c r="B59" s="57"/>
      <c r="C59" s="58"/>
      <c r="D59" s="58"/>
      <c r="E59" s="58"/>
      <c r="F59" s="58"/>
      <c r="G59" s="58"/>
      <c r="H59" s="58"/>
      <c r="I59" s="58"/>
      <c r="J59" s="59"/>
    </row>
  </sheetData>
  <sheetProtection algorithmName="SHA-512" hashValue="8ual2Xk6Y0j/m7N5lNuQJFvJ43uWuokHj7zEDrnClNcBLZYJRHx4BfI0HtdpWa1pJRt2G6r7yk5amZNpW6wWMQ==" saltValue="ZZGXjvn3UxiIpbPNQoZXRg==" spinCount="100000" sheet="1" objects="1" scenarios="1"/>
  <autoFilter ref="C54:J58" xr:uid="{7438D72A-C04F-45D3-ACD6-E5142AC95BCB}"/>
  <mergeCells count="6">
    <mergeCell ref="E47:H47"/>
    <mergeCell ref="E7:H7"/>
    <mergeCell ref="E9:H9"/>
    <mergeCell ref="E18:H18"/>
    <mergeCell ref="E27:H27"/>
    <mergeCell ref="E45:H45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AD6DA-F628-4A98-AAB3-1CB3D3F1A7FF}">
  <dimension ref="A3:J62"/>
  <sheetViews>
    <sheetView showGridLines="0" workbookViewId="0"/>
  </sheetViews>
  <sheetFormatPr defaultRowHeight="15" x14ac:dyDescent="0.25"/>
  <cols>
    <col min="1" max="1" width="7.140625" style="12" customWidth="1"/>
    <col min="2" max="2" width="1" style="12" customWidth="1"/>
    <col min="3" max="3" width="3.5703125" style="12" customWidth="1"/>
    <col min="4" max="4" width="3.7109375" style="12" customWidth="1"/>
    <col min="5" max="5" width="14.7109375" style="12" customWidth="1"/>
    <col min="6" max="6" width="43.5703125" style="12" customWidth="1"/>
    <col min="7" max="7" width="6.42578125" style="12" customWidth="1"/>
    <col min="8" max="8" width="12" style="12" customWidth="1"/>
    <col min="9" max="9" width="13.5703125" style="12" customWidth="1"/>
    <col min="10" max="10" width="19.140625" style="12" customWidth="1"/>
    <col min="11" max="16384" width="9.140625" style="12"/>
  </cols>
  <sheetData>
    <row r="3" spans="1:10" x14ac:dyDescent="0.25">
      <c r="B3" s="13"/>
      <c r="C3" s="14"/>
      <c r="D3" s="14"/>
      <c r="E3" s="14"/>
      <c r="F3" s="14"/>
      <c r="G3" s="14"/>
      <c r="H3" s="14"/>
      <c r="I3" s="14"/>
      <c r="J3" s="15"/>
    </row>
    <row r="4" spans="1:10" ht="18" x14ac:dyDescent="0.25">
      <c r="B4" s="16"/>
      <c r="D4" s="113" t="s">
        <v>46</v>
      </c>
      <c r="J4" s="19"/>
    </row>
    <row r="5" spans="1:10" x14ac:dyDescent="0.25">
      <c r="B5" s="16"/>
      <c r="J5" s="19"/>
    </row>
    <row r="6" spans="1:10" x14ac:dyDescent="0.25">
      <c r="B6" s="16"/>
      <c r="D6" s="114" t="s">
        <v>3</v>
      </c>
      <c r="J6" s="19"/>
    </row>
    <row r="7" spans="1:10" ht="23.25" customHeight="1" x14ac:dyDescent="0.25">
      <c r="B7" s="16"/>
      <c r="E7" s="115" t="str">
        <f>'Rekapitulace stavby'!K5</f>
        <v>VŠE Praha - Stavební úpravy stávajících suterénních prostor v sekci B a C - Elektrotechnika</v>
      </c>
      <c r="F7" s="116"/>
      <c r="G7" s="116"/>
      <c r="H7" s="116"/>
      <c r="J7" s="19"/>
    </row>
    <row r="8" spans="1:10" x14ac:dyDescent="0.25">
      <c r="A8" s="23"/>
      <c r="B8" s="24"/>
      <c r="C8" s="23"/>
      <c r="D8" s="114" t="s">
        <v>47</v>
      </c>
      <c r="E8" s="23"/>
      <c r="F8" s="23"/>
      <c r="G8" s="23"/>
      <c r="H8" s="23"/>
      <c r="I8" s="23"/>
      <c r="J8" s="26"/>
    </row>
    <row r="9" spans="1:10" x14ac:dyDescent="0.25">
      <c r="A9" s="23"/>
      <c r="B9" s="24"/>
      <c r="C9" s="23"/>
      <c r="D9" s="23"/>
      <c r="E9" s="105" t="s">
        <v>433</v>
      </c>
      <c r="F9" s="106"/>
      <c r="G9" s="106"/>
      <c r="H9" s="106"/>
      <c r="I9" s="23"/>
      <c r="J9" s="26"/>
    </row>
    <row r="10" spans="1:10" x14ac:dyDescent="0.25">
      <c r="A10" s="23"/>
      <c r="B10" s="24"/>
      <c r="C10" s="23"/>
      <c r="D10" s="23"/>
      <c r="E10" s="23"/>
      <c r="F10" s="23"/>
      <c r="G10" s="23"/>
      <c r="H10" s="23"/>
      <c r="I10" s="23"/>
      <c r="J10" s="26"/>
    </row>
    <row r="11" spans="1:10" x14ac:dyDescent="0.25">
      <c r="A11" s="23"/>
      <c r="B11" s="24"/>
      <c r="C11" s="23"/>
      <c r="D11" s="114" t="s">
        <v>4</v>
      </c>
      <c r="E11" s="23"/>
      <c r="F11" s="117" t="s">
        <v>5</v>
      </c>
      <c r="G11" s="23"/>
      <c r="H11" s="23"/>
      <c r="I11" s="114" t="s">
        <v>6</v>
      </c>
      <c r="J11" s="30" t="s">
        <v>5</v>
      </c>
    </row>
    <row r="12" spans="1:10" x14ac:dyDescent="0.25">
      <c r="A12" s="23"/>
      <c r="B12" s="24"/>
      <c r="C12" s="23"/>
      <c r="D12" s="114" t="s">
        <v>7</v>
      </c>
      <c r="E12" s="23"/>
      <c r="F12" s="117" t="s">
        <v>8</v>
      </c>
      <c r="G12" s="23"/>
      <c r="H12" s="23"/>
      <c r="I12" s="114" t="s">
        <v>9</v>
      </c>
      <c r="J12" s="31" t="str">
        <f>'Rekapitulace stavby'!$AN$7</f>
        <v>Vyplň údaj</v>
      </c>
    </row>
    <row r="13" spans="1:10" x14ac:dyDescent="0.25">
      <c r="A13" s="23"/>
      <c r="B13" s="24"/>
      <c r="C13" s="23"/>
      <c r="D13" s="23"/>
      <c r="E13" s="23"/>
      <c r="F13" s="23"/>
      <c r="G13" s="23"/>
      <c r="H13" s="23"/>
      <c r="I13" s="23"/>
      <c r="J13" s="26"/>
    </row>
    <row r="14" spans="1:10" x14ac:dyDescent="0.25">
      <c r="A14" s="23"/>
      <c r="B14" s="24"/>
      <c r="C14" s="23"/>
      <c r="D14" s="114" t="s">
        <v>10</v>
      </c>
      <c r="E14" s="23"/>
      <c r="F14" s="23"/>
      <c r="G14" s="23"/>
      <c r="H14" s="23"/>
      <c r="I14" s="114" t="s">
        <v>11</v>
      </c>
      <c r="J14" s="30" t="s">
        <v>5</v>
      </c>
    </row>
    <row r="15" spans="1:10" x14ac:dyDescent="0.25">
      <c r="A15" s="23"/>
      <c r="B15" s="24"/>
      <c r="C15" s="23"/>
      <c r="D15" s="23"/>
      <c r="E15" s="117" t="s">
        <v>8</v>
      </c>
      <c r="F15" s="23"/>
      <c r="G15" s="23"/>
      <c r="H15" s="23"/>
      <c r="I15" s="114" t="s">
        <v>12</v>
      </c>
      <c r="J15" s="30" t="s">
        <v>5</v>
      </c>
    </row>
    <row r="16" spans="1:10" x14ac:dyDescent="0.25">
      <c r="A16" s="23"/>
      <c r="B16" s="24"/>
      <c r="C16" s="23"/>
      <c r="D16" s="23"/>
      <c r="E16" s="23"/>
      <c r="F16" s="23"/>
      <c r="G16" s="23"/>
      <c r="H16" s="23"/>
      <c r="I16" s="23"/>
      <c r="J16" s="26"/>
    </row>
    <row r="17" spans="1:10" x14ac:dyDescent="0.25">
      <c r="A17" s="23"/>
      <c r="B17" s="24"/>
      <c r="C17" s="23"/>
      <c r="D17" s="114" t="s">
        <v>13</v>
      </c>
      <c r="E17" s="23"/>
      <c r="F17" s="23"/>
      <c r="G17" s="23"/>
      <c r="H17" s="23"/>
      <c r="I17" s="114" t="s">
        <v>11</v>
      </c>
      <c r="J17" s="33" t="str">
        <f>'Rekapitulace stavby'!AN12</f>
        <v>Vyplň údaj</v>
      </c>
    </row>
    <row r="18" spans="1:10" x14ac:dyDescent="0.25">
      <c r="A18" s="23"/>
      <c r="B18" s="24"/>
      <c r="C18" s="23"/>
      <c r="D18" s="23"/>
      <c r="E18" s="91" t="str">
        <f>'Rekapitulace stavby'!E13</f>
        <v>Vyplň údaj</v>
      </c>
      <c r="F18" s="92"/>
      <c r="G18" s="92"/>
      <c r="H18" s="92"/>
      <c r="I18" s="114" t="s">
        <v>12</v>
      </c>
      <c r="J18" s="33" t="str">
        <f>'Rekapitulace stavby'!AN13</f>
        <v>Vyplň údaj</v>
      </c>
    </row>
    <row r="19" spans="1:10" x14ac:dyDescent="0.25">
      <c r="A19" s="23"/>
      <c r="B19" s="24"/>
      <c r="C19" s="23"/>
      <c r="D19" s="23"/>
      <c r="E19" s="23"/>
      <c r="F19" s="23"/>
      <c r="G19" s="23"/>
      <c r="H19" s="23"/>
      <c r="I19" s="23"/>
      <c r="J19" s="26"/>
    </row>
    <row r="20" spans="1:10" x14ac:dyDescent="0.25">
      <c r="A20" s="23"/>
      <c r="B20" s="24"/>
      <c r="C20" s="23"/>
      <c r="D20" s="114" t="s">
        <v>15</v>
      </c>
      <c r="E20" s="23"/>
      <c r="F20" s="23"/>
      <c r="G20" s="23"/>
      <c r="H20" s="23"/>
      <c r="I20" s="114" t="s">
        <v>11</v>
      </c>
      <c r="J20" s="30" t="s">
        <v>5</v>
      </c>
    </row>
    <row r="21" spans="1:10" x14ac:dyDescent="0.25">
      <c r="A21" s="23"/>
      <c r="B21" s="24"/>
      <c r="C21" s="23"/>
      <c r="D21" s="23"/>
      <c r="E21" s="117" t="s">
        <v>8</v>
      </c>
      <c r="F21" s="23"/>
      <c r="G21" s="23"/>
      <c r="H21" s="23"/>
      <c r="I21" s="114" t="s">
        <v>12</v>
      </c>
      <c r="J21" s="30" t="s">
        <v>5</v>
      </c>
    </row>
    <row r="22" spans="1:10" x14ac:dyDescent="0.25">
      <c r="A22" s="23"/>
      <c r="B22" s="24"/>
      <c r="C22" s="23"/>
      <c r="D22" s="23"/>
      <c r="E22" s="23"/>
      <c r="F22" s="23"/>
      <c r="G22" s="23"/>
      <c r="H22" s="23"/>
      <c r="I22" s="23"/>
      <c r="J22" s="26"/>
    </row>
    <row r="23" spans="1:10" x14ac:dyDescent="0.25">
      <c r="A23" s="23"/>
      <c r="B23" s="24"/>
      <c r="C23" s="23"/>
      <c r="D23" s="114" t="s">
        <v>16</v>
      </c>
      <c r="E23" s="23"/>
      <c r="F23" s="23"/>
      <c r="G23" s="23"/>
      <c r="H23" s="23"/>
      <c r="I23" s="114" t="s">
        <v>11</v>
      </c>
      <c r="J23" s="30" t="s">
        <v>5</v>
      </c>
    </row>
    <row r="24" spans="1:10" x14ac:dyDescent="0.25">
      <c r="A24" s="23"/>
      <c r="B24" s="24"/>
      <c r="C24" s="23"/>
      <c r="D24" s="23"/>
      <c r="E24" s="117" t="s">
        <v>8</v>
      </c>
      <c r="F24" s="23"/>
      <c r="G24" s="23"/>
      <c r="H24" s="23"/>
      <c r="I24" s="114" t="s">
        <v>12</v>
      </c>
      <c r="J24" s="30" t="s">
        <v>5</v>
      </c>
    </row>
    <row r="25" spans="1:10" x14ac:dyDescent="0.25">
      <c r="A25" s="23"/>
      <c r="B25" s="24"/>
      <c r="C25" s="23"/>
      <c r="D25" s="23"/>
      <c r="E25" s="23"/>
      <c r="F25" s="23"/>
      <c r="G25" s="23"/>
      <c r="H25" s="23"/>
      <c r="I25" s="23"/>
      <c r="J25" s="26"/>
    </row>
    <row r="26" spans="1:10" x14ac:dyDescent="0.25">
      <c r="A26" s="23"/>
      <c r="B26" s="24"/>
      <c r="C26" s="23"/>
      <c r="D26" s="114" t="s">
        <v>17</v>
      </c>
      <c r="E26" s="23"/>
      <c r="F26" s="23"/>
      <c r="G26" s="23"/>
      <c r="H26" s="23"/>
      <c r="I26" s="23"/>
      <c r="J26" s="26"/>
    </row>
    <row r="27" spans="1:10" x14ac:dyDescent="0.25">
      <c r="A27" s="36"/>
      <c r="B27" s="37"/>
      <c r="C27" s="36"/>
      <c r="D27" s="36"/>
      <c r="E27" s="118" t="s">
        <v>5</v>
      </c>
      <c r="F27" s="118"/>
      <c r="G27" s="118"/>
      <c r="H27" s="118"/>
      <c r="I27" s="36"/>
      <c r="J27" s="40"/>
    </row>
    <row r="28" spans="1:10" ht="15.75" customHeight="1" x14ac:dyDescent="0.25">
      <c r="A28" s="23"/>
      <c r="B28" s="24"/>
      <c r="C28" s="23"/>
      <c r="D28" s="23"/>
      <c r="E28" s="23"/>
      <c r="F28" s="23"/>
      <c r="G28" s="23"/>
      <c r="H28" s="23"/>
      <c r="I28" s="23"/>
      <c r="J28" s="26"/>
    </row>
    <row r="29" spans="1:10" ht="3" customHeight="1" x14ac:dyDescent="0.25">
      <c r="A29" s="23"/>
      <c r="B29" s="24"/>
      <c r="C29" s="23"/>
      <c r="D29" s="41"/>
      <c r="E29" s="41"/>
      <c r="F29" s="41"/>
      <c r="G29" s="41"/>
      <c r="H29" s="41"/>
      <c r="I29" s="41"/>
      <c r="J29" s="42"/>
    </row>
    <row r="30" spans="1:10" ht="19.5" customHeight="1" x14ac:dyDescent="0.25">
      <c r="A30" s="23"/>
      <c r="B30" s="24"/>
      <c r="C30" s="23"/>
      <c r="D30" s="119" t="s">
        <v>19</v>
      </c>
      <c r="E30" s="23"/>
      <c r="F30" s="23"/>
      <c r="G30" s="23"/>
      <c r="H30" s="23"/>
      <c r="I30" s="23"/>
      <c r="J30" s="44">
        <f>F33</f>
        <v>0</v>
      </c>
    </row>
    <row r="31" spans="1:10" x14ac:dyDescent="0.25">
      <c r="A31" s="23"/>
      <c r="B31" s="24"/>
      <c r="C31" s="23"/>
      <c r="D31" s="41"/>
      <c r="E31" s="41"/>
      <c r="F31" s="41"/>
      <c r="G31" s="41"/>
      <c r="H31" s="41"/>
      <c r="I31" s="41"/>
      <c r="J31" s="42"/>
    </row>
    <row r="32" spans="1:10" x14ac:dyDescent="0.25">
      <c r="A32" s="23"/>
      <c r="B32" s="24"/>
      <c r="C32" s="23"/>
      <c r="D32" s="23"/>
      <c r="E32" s="23"/>
      <c r="F32" s="120" t="s">
        <v>21</v>
      </c>
      <c r="G32" s="23"/>
      <c r="H32" s="23"/>
      <c r="I32" s="120" t="s">
        <v>20</v>
      </c>
      <c r="J32" s="46" t="s">
        <v>22</v>
      </c>
    </row>
    <row r="33" spans="1:10" x14ac:dyDescent="0.25">
      <c r="A33" s="23"/>
      <c r="B33" s="24"/>
      <c r="C33" s="23"/>
      <c r="D33" s="121" t="s">
        <v>23</v>
      </c>
      <c r="E33" s="114" t="s">
        <v>24</v>
      </c>
      <c r="F33" s="122">
        <f>J55</f>
        <v>0</v>
      </c>
      <c r="G33" s="23"/>
      <c r="H33" s="23"/>
      <c r="I33" s="123">
        <v>0.21</v>
      </c>
      <c r="J33" s="50">
        <f>I33*F33</f>
        <v>0</v>
      </c>
    </row>
    <row r="34" spans="1:10" x14ac:dyDescent="0.25">
      <c r="A34" s="23"/>
      <c r="B34" s="24"/>
      <c r="C34" s="23"/>
      <c r="D34" s="23"/>
      <c r="E34" s="114" t="s">
        <v>25</v>
      </c>
      <c r="F34" s="122">
        <v>0</v>
      </c>
      <c r="G34" s="23"/>
      <c r="H34" s="23"/>
      <c r="I34" s="123">
        <v>0.15</v>
      </c>
      <c r="J34" s="50">
        <v>0</v>
      </c>
    </row>
    <row r="35" spans="1:10" x14ac:dyDescent="0.25">
      <c r="A35" s="23"/>
      <c r="B35" s="24"/>
      <c r="C35" s="23"/>
      <c r="D35" s="23"/>
      <c r="E35" s="23"/>
      <c r="F35" s="23"/>
      <c r="G35" s="23"/>
      <c r="H35" s="23"/>
      <c r="I35" s="23"/>
      <c r="J35" s="26"/>
    </row>
    <row r="36" spans="1:10" ht="28.5" customHeight="1" x14ac:dyDescent="0.25">
      <c r="A36" s="23"/>
      <c r="B36" s="24"/>
      <c r="C36" s="124"/>
      <c r="D36" s="52" t="s">
        <v>26</v>
      </c>
      <c r="E36" s="53"/>
      <c r="F36" s="53"/>
      <c r="G36" s="54" t="s">
        <v>27</v>
      </c>
      <c r="H36" s="55" t="s">
        <v>28</v>
      </c>
      <c r="I36" s="53"/>
      <c r="J36" s="56">
        <f>F33+J33</f>
        <v>0</v>
      </c>
    </row>
    <row r="37" spans="1:10" x14ac:dyDescent="0.25">
      <c r="A37" s="23"/>
      <c r="B37" s="57"/>
      <c r="C37" s="58"/>
      <c r="D37" s="58"/>
      <c r="E37" s="58"/>
      <c r="F37" s="58"/>
      <c r="G37" s="58"/>
      <c r="H37" s="58"/>
      <c r="I37" s="58"/>
      <c r="J37" s="59"/>
    </row>
    <row r="41" spans="1:10" x14ac:dyDescent="0.25">
      <c r="A41" s="23"/>
      <c r="B41" s="60"/>
      <c r="C41" s="61"/>
      <c r="D41" s="61"/>
      <c r="E41" s="61"/>
      <c r="F41" s="61"/>
      <c r="G41" s="61"/>
      <c r="H41" s="61"/>
      <c r="I41" s="61"/>
      <c r="J41" s="62"/>
    </row>
    <row r="42" spans="1:10" ht="18" x14ac:dyDescent="0.25">
      <c r="A42" s="23"/>
      <c r="B42" s="24"/>
      <c r="C42" s="113" t="s">
        <v>49</v>
      </c>
      <c r="D42" s="23"/>
      <c r="E42" s="23"/>
      <c r="F42" s="23"/>
      <c r="G42" s="23"/>
      <c r="H42" s="23"/>
      <c r="I42" s="23"/>
      <c r="J42" s="26"/>
    </row>
    <row r="43" spans="1:10" x14ac:dyDescent="0.25">
      <c r="A43" s="23"/>
      <c r="B43" s="24"/>
      <c r="C43" s="23"/>
      <c r="D43" s="23"/>
      <c r="E43" s="23"/>
      <c r="F43" s="23"/>
      <c r="G43" s="23"/>
      <c r="H43" s="23"/>
      <c r="I43" s="23"/>
      <c r="J43" s="26"/>
    </row>
    <row r="44" spans="1:10" x14ac:dyDescent="0.25">
      <c r="A44" s="23"/>
      <c r="B44" s="24"/>
      <c r="C44" s="114" t="s">
        <v>3</v>
      </c>
      <c r="D44" s="23"/>
      <c r="E44" s="23"/>
      <c r="F44" s="23"/>
      <c r="G44" s="23"/>
      <c r="H44" s="23"/>
      <c r="I44" s="23"/>
      <c r="J44" s="26"/>
    </row>
    <row r="45" spans="1:10" ht="28.5" customHeight="1" x14ac:dyDescent="0.25">
      <c r="A45" s="23"/>
      <c r="B45" s="24"/>
      <c r="C45" s="23"/>
      <c r="D45" s="23"/>
      <c r="E45" s="115" t="str">
        <f>'Rekapitulace stavby'!K5</f>
        <v>VŠE Praha - Stavební úpravy stávajících suterénních prostor v sekci B a C - Elektrotechnika</v>
      </c>
      <c r="F45" s="116"/>
      <c r="G45" s="116"/>
      <c r="H45" s="116"/>
      <c r="I45" s="23"/>
      <c r="J45" s="26"/>
    </row>
    <row r="46" spans="1:10" x14ac:dyDescent="0.25">
      <c r="A46" s="23"/>
      <c r="B46" s="24"/>
      <c r="C46" s="114" t="s">
        <v>47</v>
      </c>
      <c r="D46" s="23"/>
      <c r="E46" s="23"/>
      <c r="F46" s="23"/>
      <c r="G46" s="23"/>
      <c r="H46" s="23"/>
      <c r="I46" s="23"/>
      <c r="J46" s="26"/>
    </row>
    <row r="47" spans="1:10" x14ac:dyDescent="0.25">
      <c r="A47" s="23"/>
      <c r="B47" s="24"/>
      <c r="C47" s="23"/>
      <c r="D47" s="23"/>
      <c r="E47" s="105" t="str">
        <f>E9</f>
        <v>20250201-8 - Poplachový zabezpečovací a tísňový systém (PTZS)</v>
      </c>
      <c r="F47" s="106"/>
      <c r="G47" s="106"/>
      <c r="H47" s="106"/>
      <c r="I47" s="23"/>
      <c r="J47" s="26"/>
    </row>
    <row r="48" spans="1:10" x14ac:dyDescent="0.25">
      <c r="A48" s="23"/>
      <c r="B48" s="24"/>
      <c r="C48" s="23"/>
      <c r="D48" s="23"/>
      <c r="E48" s="23"/>
      <c r="F48" s="23"/>
      <c r="G48" s="23"/>
      <c r="H48" s="23"/>
      <c r="I48" s="23"/>
      <c r="J48" s="26"/>
    </row>
    <row r="49" spans="1:10" x14ac:dyDescent="0.25">
      <c r="A49" s="23"/>
      <c r="B49" s="24"/>
      <c r="C49" s="114" t="s">
        <v>7</v>
      </c>
      <c r="D49" s="23"/>
      <c r="E49" s="23"/>
      <c r="F49" s="117" t="s">
        <v>8</v>
      </c>
      <c r="G49" s="23"/>
      <c r="H49" s="23"/>
      <c r="I49" s="114" t="s">
        <v>9</v>
      </c>
      <c r="J49" s="31" t="str">
        <f>'Rekapitulace stavby'!$AN$7</f>
        <v>Vyplň údaj</v>
      </c>
    </row>
    <row r="50" spans="1:10" x14ac:dyDescent="0.25">
      <c r="A50" s="23"/>
      <c r="B50" s="24"/>
      <c r="C50" s="23"/>
      <c r="D50" s="23"/>
      <c r="E50" s="23"/>
      <c r="F50" s="23"/>
      <c r="G50" s="23"/>
      <c r="H50" s="23"/>
      <c r="I50" s="23"/>
      <c r="J50" s="26"/>
    </row>
    <row r="51" spans="1:10" x14ac:dyDescent="0.25">
      <c r="A51" s="23"/>
      <c r="B51" s="24"/>
      <c r="C51" s="114" t="s">
        <v>10</v>
      </c>
      <c r="D51" s="23"/>
      <c r="E51" s="23"/>
      <c r="F51" s="117" t="s">
        <v>8</v>
      </c>
      <c r="G51" s="23"/>
      <c r="H51" s="23"/>
      <c r="I51" s="114" t="s">
        <v>15</v>
      </c>
      <c r="J51" s="63" t="s">
        <v>8</v>
      </c>
    </row>
    <row r="52" spans="1:10" x14ac:dyDescent="0.25">
      <c r="A52" s="23"/>
      <c r="B52" s="24"/>
      <c r="C52" s="114" t="s">
        <v>13</v>
      </c>
      <c r="D52" s="23"/>
      <c r="E52" s="23"/>
      <c r="F52" s="117" t="str">
        <f>IF(E18="","",E18)</f>
        <v>Vyplň údaj</v>
      </c>
      <c r="G52" s="23"/>
      <c r="H52" s="23"/>
      <c r="I52" s="114" t="s">
        <v>16</v>
      </c>
      <c r="J52" s="63" t="s">
        <v>8</v>
      </c>
    </row>
    <row r="53" spans="1:10" x14ac:dyDescent="0.25">
      <c r="A53" s="23"/>
      <c r="B53" s="24"/>
      <c r="C53" s="23"/>
      <c r="D53" s="23"/>
      <c r="E53" s="23"/>
      <c r="F53" s="23"/>
      <c r="G53" s="23"/>
      <c r="H53" s="23"/>
      <c r="I53" s="23"/>
      <c r="J53" s="26"/>
    </row>
    <row r="54" spans="1:10" x14ac:dyDescent="0.25">
      <c r="A54" s="64"/>
      <c r="B54" s="65"/>
      <c r="C54" s="66" t="s">
        <v>50</v>
      </c>
      <c r="D54" s="67" t="s">
        <v>34</v>
      </c>
      <c r="E54" s="67" t="s">
        <v>30</v>
      </c>
      <c r="F54" s="67" t="s">
        <v>31</v>
      </c>
      <c r="G54" s="67" t="s">
        <v>51</v>
      </c>
      <c r="H54" s="67" t="s">
        <v>52</v>
      </c>
      <c r="I54" s="67" t="s">
        <v>53</v>
      </c>
      <c r="J54" s="68" t="s">
        <v>54</v>
      </c>
    </row>
    <row r="55" spans="1:10" ht="22.5" customHeight="1" x14ac:dyDescent="0.25">
      <c r="A55" s="23"/>
      <c r="B55" s="24"/>
      <c r="C55" s="125" t="s">
        <v>55</v>
      </c>
      <c r="D55" s="23"/>
      <c r="E55" s="23"/>
      <c r="F55" s="23"/>
      <c r="G55" s="23"/>
      <c r="H55" s="23"/>
      <c r="I55" s="23"/>
      <c r="J55" s="70">
        <f>J56</f>
        <v>0</v>
      </c>
    </row>
    <row r="56" spans="1:10" ht="22.5" customHeight="1" x14ac:dyDescent="0.25">
      <c r="A56" s="71"/>
      <c r="B56" s="72"/>
      <c r="C56" s="71"/>
      <c r="D56" s="97" t="s">
        <v>56</v>
      </c>
      <c r="E56" s="101"/>
      <c r="F56" s="101" t="s">
        <v>348</v>
      </c>
      <c r="G56" s="71"/>
      <c r="H56" s="71"/>
      <c r="I56" s="71"/>
      <c r="J56" s="76">
        <f>SUM(J57:J61)</f>
        <v>0</v>
      </c>
    </row>
    <row r="57" spans="1:10" ht="22.5" customHeight="1" x14ac:dyDescent="0.25">
      <c r="A57" s="23"/>
      <c r="B57" s="24"/>
      <c r="C57" s="77">
        <v>1</v>
      </c>
      <c r="D57" s="77" t="s">
        <v>60</v>
      </c>
      <c r="E57" s="78"/>
      <c r="F57" s="79" t="s">
        <v>452</v>
      </c>
      <c r="G57" s="80" t="s">
        <v>71</v>
      </c>
      <c r="H57" s="127">
        <v>55</v>
      </c>
      <c r="I57" s="8"/>
      <c r="J57" s="82">
        <f t="shared" ref="J57:J60" si="0">ROUND(I57*H57,2)</f>
        <v>0</v>
      </c>
    </row>
    <row r="58" spans="1:10" ht="22.5" customHeight="1" x14ac:dyDescent="0.25">
      <c r="A58" s="71"/>
      <c r="B58" s="72"/>
      <c r="C58" s="77">
        <v>2</v>
      </c>
      <c r="D58" s="77" t="s">
        <v>60</v>
      </c>
      <c r="E58" s="78"/>
      <c r="F58" s="79" t="s">
        <v>453</v>
      </c>
      <c r="G58" s="80" t="s">
        <v>251</v>
      </c>
      <c r="H58" s="127">
        <v>10</v>
      </c>
      <c r="I58" s="8"/>
      <c r="J58" s="82">
        <f t="shared" si="0"/>
        <v>0</v>
      </c>
    </row>
    <row r="59" spans="1:10" ht="22.5" customHeight="1" x14ac:dyDescent="0.25">
      <c r="A59" s="23"/>
      <c r="B59" s="24"/>
      <c r="C59" s="77">
        <v>3</v>
      </c>
      <c r="D59" s="77" t="s">
        <v>60</v>
      </c>
      <c r="E59" s="78"/>
      <c r="F59" s="79" t="s">
        <v>454</v>
      </c>
      <c r="G59" s="80" t="s">
        <v>251</v>
      </c>
      <c r="H59" s="127">
        <v>6</v>
      </c>
      <c r="I59" s="8"/>
      <c r="J59" s="82">
        <f t="shared" si="0"/>
        <v>0</v>
      </c>
    </row>
    <row r="60" spans="1:10" ht="22.5" customHeight="1" x14ac:dyDescent="0.25">
      <c r="A60" s="23"/>
      <c r="B60" s="24"/>
      <c r="C60" s="77">
        <v>4</v>
      </c>
      <c r="D60" s="77" t="s">
        <v>60</v>
      </c>
      <c r="E60" s="78"/>
      <c r="F60" s="79" t="s">
        <v>455</v>
      </c>
      <c r="G60" s="80" t="s">
        <v>322</v>
      </c>
      <c r="H60" s="127">
        <v>2</v>
      </c>
      <c r="I60" s="8"/>
      <c r="J60" s="82">
        <f t="shared" si="0"/>
        <v>0</v>
      </c>
    </row>
    <row r="61" spans="1:10" x14ac:dyDescent="0.25">
      <c r="B61" s="16"/>
      <c r="C61" s="77">
        <v>5</v>
      </c>
      <c r="D61" s="77" t="s">
        <v>60</v>
      </c>
      <c r="E61" s="86"/>
      <c r="F61" s="79" t="s">
        <v>347</v>
      </c>
      <c r="G61" s="80" t="s">
        <v>202</v>
      </c>
      <c r="H61" s="127">
        <v>1</v>
      </c>
      <c r="I61" s="130"/>
      <c r="J61" s="131">
        <f>ROUND(SUM(J57:J60)*0.05,2)</f>
        <v>0</v>
      </c>
    </row>
    <row r="62" spans="1:10" x14ac:dyDescent="0.25">
      <c r="B62" s="132"/>
      <c r="C62" s="58"/>
      <c r="D62" s="58"/>
      <c r="E62" s="58"/>
      <c r="F62" s="58"/>
      <c r="G62" s="58"/>
      <c r="H62" s="58"/>
      <c r="I62" s="58"/>
      <c r="J62" s="59"/>
    </row>
  </sheetData>
  <sheetProtection algorithmName="SHA-512" hashValue="2a76C0lLxcm74SRsl8kZ99Dp3NBfjVeD5x7hPHJvgSNzBOjxgxmP74wtB5A7nQWekagkBZ5cgSRRcUsCiLON5w==" saltValue="zsOtFHG9L8aVnUkIbOvycw==" spinCount="100000" sheet="1" objects="1" scenarios="1"/>
  <autoFilter ref="C54:J63" xr:uid="{2374C855-06EC-4A7A-A67D-2E33E44F2BE2}"/>
  <mergeCells count="6">
    <mergeCell ref="E47:H47"/>
    <mergeCell ref="E7:H7"/>
    <mergeCell ref="E9:H9"/>
    <mergeCell ref="E18:H18"/>
    <mergeCell ref="E27:H27"/>
    <mergeCell ref="E45:H4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D44B7334CB2946A46025FE9C4C7073" ma:contentTypeVersion="12" ma:contentTypeDescription="Vytvoří nový dokument" ma:contentTypeScope="" ma:versionID="ab5242eaef2f6f49d193791bf8555efb">
  <xsd:schema xmlns:xsd="http://www.w3.org/2001/XMLSchema" xmlns:xs="http://www.w3.org/2001/XMLSchema" xmlns:p="http://schemas.microsoft.com/office/2006/metadata/properties" xmlns:ns2="8c368b55-e87a-4ebd-8029-6174d4e7c36d" xmlns:ns3="77241950-2d33-4ddb-a3ca-c8110636c688" targetNamespace="http://schemas.microsoft.com/office/2006/metadata/properties" ma:root="true" ma:fieldsID="21803b2920125966ebc2f55bbe501063" ns2:_="" ns3:_="">
    <xsd:import namespace="8c368b55-e87a-4ebd-8029-6174d4e7c36d"/>
    <xsd:import namespace="77241950-2d33-4ddb-a3ca-c8110636c6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68b55-e87a-4ebd-8029-6174d4e7c3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241950-2d33-4ddb-a3ca-c8110636c68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ffe627a-62b6-4319-b7f6-2a165d91368c}" ma:internalName="TaxCatchAll" ma:showField="CatchAllData" ma:web="77241950-2d33-4ddb-a3ca-c8110636c6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368b55-e87a-4ebd-8029-6174d4e7c36d">
      <Terms xmlns="http://schemas.microsoft.com/office/infopath/2007/PartnerControls"/>
    </lcf76f155ced4ddcb4097134ff3c332f>
    <TaxCatchAll xmlns="77241950-2d33-4ddb-a3ca-c8110636c688" xsi:nil="true"/>
  </documentManagement>
</p:properties>
</file>

<file path=customXml/itemProps1.xml><?xml version="1.0" encoding="utf-8"?>
<ds:datastoreItem xmlns:ds="http://schemas.openxmlformats.org/officeDocument/2006/customXml" ds:itemID="{33796B59-A201-4179-87D9-9237142B53D2}"/>
</file>

<file path=customXml/itemProps2.xml><?xml version="1.0" encoding="utf-8"?>
<ds:datastoreItem xmlns:ds="http://schemas.openxmlformats.org/officeDocument/2006/customXml" ds:itemID="{84A33C60-62D9-4DFE-8807-ECC8822D4DAC}"/>
</file>

<file path=customXml/itemProps3.xml><?xml version="1.0" encoding="utf-8"?>
<ds:datastoreItem xmlns:ds="http://schemas.openxmlformats.org/officeDocument/2006/customXml" ds:itemID="{F9141F48-7B6D-4FAE-B912-3AE549E894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Rekapitulace stavby</vt:lpstr>
      <vt:lpstr>20250201-1 - Elektroinsta...</vt:lpstr>
      <vt:lpstr>20250201-2 - Rozváděče</vt:lpstr>
      <vt:lpstr>20250201-3 - Svítidla</vt:lpstr>
      <vt:lpstr>20250201-4 - Ostatní - ve...</vt:lpstr>
      <vt:lpstr>20250201-5 - Pomocné stav...</vt:lpstr>
      <vt:lpstr>20250201-6 - UKS</vt:lpstr>
      <vt:lpstr>20250201-7 - SKV</vt:lpstr>
      <vt:lpstr>20250201-8 - PTZS</vt:lpstr>
      <vt:lpstr>20250201-9 - EPS</vt:lpstr>
      <vt:lpstr>20250201-10 - ERO</vt:lpstr>
      <vt:lpstr>20250201-11 - Trasy</vt:lpstr>
      <vt:lpstr>20250201-12 Ostatní - slabop.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Endrle</dc:creator>
  <cp:lastModifiedBy>Pavel Endrle</cp:lastModifiedBy>
  <cp:lastPrinted>2025-03-21T12:17:21Z</cp:lastPrinted>
  <dcterms:created xsi:type="dcterms:W3CDTF">2025-03-20T18:08:12Z</dcterms:created>
  <dcterms:modified xsi:type="dcterms:W3CDTF">2025-04-04T06:58:08Z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0x01010055D44B7334CB2946A46025FE9C4C7073</vt:lpwstr>
  </property>
</Properties>
</file>